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rt Here" sheetId="1" r:id="rId1"/>
    <sheet name="Program" sheetId="2" r:id="rId2"/>
    <sheet name="Evaluation" sheetId="3" r:id="rId3"/>
    <sheet name="Costs" sheetId="4" r:id="rId4"/>
    <sheet name="Benefits" sheetId="5" r:id="rId5"/>
    <sheet name="Dashboard" sheetId="6" r:id="rId6"/>
    <sheet name="Scenario" sheetId="7" r:id="rId7"/>
    <sheet name="Action Plan" sheetId="8" r:id="rId8"/>
  </sheets>
  <definedNames>
    <definedName name="_xlnm._FilterDatabase" localSheetId="7" hidden="1">'Action Plan'!$A$5:$G$10</definedName>
  </definedNames>
  <calcPr calcId="124519" fullCalcOnLoad="1"/>
</workbook>
</file>

<file path=xl/sharedStrings.xml><?xml version="1.0" encoding="utf-8"?>
<sst xmlns="http://schemas.openxmlformats.org/spreadsheetml/2006/main" count="215" uniqueCount="160">
  <si>
    <t>06 / TRAINING ROI</t>
  </si>
  <si>
    <t>วัดผลลัพธ์และ ROI ของการพัฒนาคน · Professional Edition · Sample data included</t>
  </si>
  <si>
    <t>เริ่มใช้งานใน 5 ขั้นตอน</t>
  </si>
  <si>
    <t>1 · COPY</t>
  </si>
  <si>
    <t>เก็บไฟล์ต้นฉบับไว้ แล้วทำสำเนาสำหรับโครงการ/องค์กรของคุณ</t>
  </si>
  <si>
    <t>2 · INPUT</t>
  </si>
  <si>
    <t>แทนที่ข้อมูลตัวอย่างในช่องสีเหลือง โดยเริ่มจาก Baseline และ Assumptions</t>
  </si>
  <si>
    <t>3 · REVIEW</t>
  </si>
  <si>
    <t>ตรวจสูตรและสมมติฐานกับเจ้าของข้อมูลหรือ Finance ก่อนใช้ตัดสินใจ</t>
  </si>
  <si>
    <t>4 · DECIDE</t>
  </si>
  <si>
    <t>อ่าน Dashboard, Management Insight และ Scenario เพื่อเลือกสิ่งที่ต้องทำ</t>
  </si>
  <si>
    <t>5 · ACT</t>
  </si>
  <si>
    <t>ระบุเจ้าของ กำหนดเส้นตาย และติดตามผลใน Action Plan</t>
  </si>
  <si>
    <t>โครงสร้างไฟล์</t>
  </si>
  <si>
    <t>Tab</t>
  </si>
  <si>
    <t>หน้าที่</t>
  </si>
  <si>
    <t>สี</t>
  </si>
  <si>
    <t>สิ่งที่ต้องทำ</t>
  </si>
  <si>
    <t>Program</t>
  </si>
  <si>
    <t>ข้อมูลหลักสูตร ผู้เรียน และเป้าหมาย</t>
  </si>
  <si>
    <t>เหลือง = กรอก / ฟ้า = สูตร</t>
  </si>
  <si>
    <t>แทนข้อมูลตัวอย่าง</t>
  </si>
  <si>
    <t>Evaluation</t>
  </si>
  <si>
    <t>Learning, Behavior และ Result</t>
  </si>
  <si>
    <t>Costs</t>
  </si>
  <si>
    <t>ต้นทุนตรงและเวลาเรียน</t>
  </si>
  <si>
    <t>Benefits</t>
  </si>
  <si>
    <t>มูลค่าหลัง Attribution/Confidence</t>
  </si>
  <si>
    <t>Dashboard</t>
  </si>
  <si>
    <t>ROI และหลักฐานผลลัพธ์</t>
  </si>
  <si>
    <t>Scenario</t>
  </si>
  <si>
    <t>ทดสอบ Adoption และ Benefit</t>
  </si>
  <si>
    <t>Action Plan</t>
  </si>
  <si>
    <t>ติดตามการนำไปใช้</t>
  </si>
  <si>
    <t>หลักคิดที่ใช้</t>
  </si>
  <si>
    <t>01</t>
  </si>
  <si>
    <t>Training ไม่จบเมื่อผู้เรียนพอใจ แต่จบเมื่อพฤติกรรมและผลธุรกิจเปลี่ยน</t>
  </si>
  <si>
    <t>02</t>
  </si>
  <si>
    <t>Benefit ต้องหัก Attribution และ Confidence</t>
  </si>
  <si>
    <t>03</t>
  </si>
  <si>
    <t>เวลาเรียนของผู้เข้าอบรมเป็นต้นทุนจริง</t>
  </si>
  <si>
    <t>การใช้งานและข้อจำกัด</t>
  </si>
  <si>
    <t>ใช้ฟรี ปรับใช้ และแชร์ต่อได้โดยไม่ต้องลงทะเบียน · รองรับ Excel และการ Import เข้า Google Sheets · สูตรและคำแนะนำเป็นเครื่องมือช่วยตัดสินใจ ไม่แทนการตรวจสอบด้านบัญชี กฎหมาย ความปลอดภัย หรือวิชาชีพที่เกี่ยวข้อง · ThinkToFinish — Measure → Understand → Decide → Act → Finish</t>
  </si>
  <si>
    <t>PROGRAM SETUP</t>
  </si>
  <si>
    <t>เริ่มจาก Business Outcome และกลุ่มพฤติกรรมที่ต้องเปลี่ยน</t>
  </si>
  <si>
    <t>Field</t>
  </si>
  <si>
    <t>Input</t>
  </si>
  <si>
    <t>Data-Driven Decision Making</t>
  </si>
  <si>
    <t>Business Sponsor</t>
  </si>
  <si>
    <t>Chief Operations Officer</t>
  </si>
  <si>
    <t>Learning Owner</t>
  </si>
  <si>
    <t>L&amp;D Manager</t>
  </si>
  <si>
    <t>Participants</t>
  </si>
  <si>
    <t>Training hours / person</t>
  </si>
  <si>
    <t>Loaded hourly cost / person</t>
  </si>
  <si>
    <t>Start Date</t>
  </si>
  <si>
    <t>Evaluation Date</t>
  </si>
  <si>
    <t>Target Behavior</t>
  </si>
  <si>
    <t>ใช้ข้อมูลมาตรฐานในการประชุมและตัดสินใจ</t>
  </si>
  <si>
    <t>Target Result</t>
  </si>
  <si>
    <t>ลดเวลาเตรียมรายงานและ rework</t>
  </si>
  <si>
    <t>LEARNING TO BUSINESS RESULT</t>
  </si>
  <si>
    <t>วัดอย่างน้อยก่อนเรียน หลังเรียน และ 60–90 วัน</t>
  </si>
  <si>
    <t>Metric</t>
  </si>
  <si>
    <t>Level</t>
  </si>
  <si>
    <t>Baseline</t>
  </si>
  <si>
    <t>After</t>
  </si>
  <si>
    <t>Target</t>
  </si>
  <si>
    <t>Achievement</t>
  </si>
  <si>
    <t>Evidence / Method</t>
  </si>
  <si>
    <t>Participant satisfaction</t>
  </si>
  <si>
    <t>Reaction</t>
  </si>
  <si>
    <t>ระบุแบบทดสอบ ระบบข้อมูล หรือผู้ประเมิน</t>
  </si>
  <si>
    <t>Knowledge assessment</t>
  </si>
  <si>
    <t>Learning</t>
  </si>
  <si>
    <t>Manager-observed adoption</t>
  </si>
  <si>
    <t>Behavior</t>
  </si>
  <si>
    <t>Report preparation hours / month</t>
  </si>
  <si>
    <t>Result</t>
  </si>
  <si>
    <t>Rework incidents / month</t>
  </si>
  <si>
    <t>Decision cycle days</t>
  </si>
  <si>
    <t>FULL PROGRAM COST</t>
  </si>
  <si>
    <t>รวมต้นทุนพัฒนา ส่งมอบ เทคโนโลยี และเวลาของผู้เรียน</t>
  </si>
  <si>
    <t>Cost</t>
  </si>
  <si>
    <t>Amount</t>
  </si>
  <si>
    <t>Type</t>
  </si>
  <si>
    <t>Included?</t>
  </si>
  <si>
    <t>Source / Note</t>
  </si>
  <si>
    <t>Needs analysis &amp; design</t>
  </si>
  <si>
    <t>Direct</t>
  </si>
  <si>
    <t>Yes</t>
  </si>
  <si>
    <t>แทนด้วยค่าใช้จ่ายจริง</t>
  </si>
  <si>
    <t>Facilitator &amp; materials</t>
  </si>
  <si>
    <t>Platform / venue</t>
  </si>
  <si>
    <t>Participant time</t>
  </si>
  <si>
    <t>Opportunity</t>
  </si>
  <si>
    <t>Manager coaching time</t>
  </si>
  <si>
    <t>Measurement &amp; follow-up</t>
  </si>
  <si>
    <t>TOTAL INCLUDED</t>
  </si>
  <si>
    <t>ATTRIBUTED BENEFITS</t>
  </si>
  <si>
    <t>หัก Attribution และ Confidence ก่อนคำนวณ ROI</t>
  </si>
  <si>
    <t>Benefit</t>
  </si>
  <si>
    <t>Annual Gross</t>
  </si>
  <si>
    <t>Attribution %</t>
  </si>
  <si>
    <t>Confidence %</t>
  </si>
  <si>
    <t>Adjusted Benefit</t>
  </si>
  <si>
    <t>Evidence / Guardrail</t>
  </si>
  <si>
    <t>Time released</t>
  </si>
  <si>
    <t>ผูกกับงานที่นำเวลาไปใช้</t>
  </si>
  <si>
    <t>Reduced rework</t>
  </si>
  <si>
    <t>ตรวจจากระบบคุณภาพ</t>
  </si>
  <si>
    <t>Productivity / capacity</t>
  </si>
  <si>
    <t>ไม่นับซ้ำกับ time released</t>
  </si>
  <si>
    <t>Avoided turnover / risk</t>
  </si>
  <si>
    <t>ใช้หลักฐานและอนุมัติจาก Finance</t>
  </si>
  <si>
    <t>TOTAL</t>
  </si>
  <si>
    <t>TRAINING IMPACT DASHBOARD</t>
  </si>
  <si>
    <t>Reaction → Learning → Behavior → Result → ROI</t>
  </si>
  <si>
    <t>PROGRAM COST</t>
  </si>
  <si>
    <t>ADJ. BENEFIT</t>
  </si>
  <si>
    <t>NET BENEFIT</t>
  </si>
  <si>
    <t>ROI</t>
  </si>
  <si>
    <t>PAYBACK MONTHS</t>
  </si>
  <si>
    <t>EVIDENCE CHAIN</t>
  </si>
  <si>
    <t>อ่านร่วมกับวิธีวัดและ Evidence</t>
  </si>
  <si>
    <t>Results target hit</t>
  </si>
  <si>
    <t>TRAINING ROI SCENARIOS</t>
  </si>
  <si>
    <t>ทดสอบ Adoption, Benefit และ Cost</t>
  </si>
  <si>
    <t>Adoption Factor</t>
  </si>
  <si>
    <t>Benefit Factor</t>
  </si>
  <si>
    <t>Cost Factor</t>
  </si>
  <si>
    <t>Meaning</t>
  </si>
  <si>
    <t>Low transfer</t>
  </si>
  <si>
    <t>ใช้กำหนด Manager Support และ Follow-up</t>
  </si>
  <si>
    <t>Base</t>
  </si>
  <si>
    <t>Strong transfer</t>
  </si>
  <si>
    <t>ACTION PLAN</t>
  </si>
  <si>
    <t>เปลี่ยน Insight ให้เป็นงานที่มีเจ้าของและเส้นตาย</t>
  </si>
  <si>
    <t>Priority</t>
  </si>
  <si>
    <t>Trigger / Finding</t>
  </si>
  <si>
    <t>Recommended Action</t>
  </si>
  <si>
    <t>Owner</t>
  </si>
  <si>
    <t>Due Date</t>
  </si>
  <si>
    <t>Status</t>
  </si>
  <si>
    <t>Evidence / Result</t>
  </si>
  <si>
    <t>P1</t>
  </si>
  <si>
    <t>Behavior adoption &lt; 70%</t>
  </si>
  <si>
    <t>ให้ Manager ตั้ง use-on-the-job assignment และ coaching cadence</t>
  </si>
  <si>
    <t>ระบุเจ้าของ</t>
  </si>
  <si>
    <t>Not Started</t>
  </si>
  <si>
    <t>ROI &lt; 0%</t>
  </si>
  <si>
    <t>ทบทวนกลุ่มเป้าหมาย เนื้อหา ต้นทุน และ Benefit ที่ยืนยันได้</t>
  </si>
  <si>
    <t>P2</t>
  </si>
  <si>
    <t>Learning สูง แต่ Result ต่ำ</t>
  </si>
  <si>
    <t>ตรวจ process, tool, incentive และอุปสรรคในงาน ไม่เพิ่ม training โดยอัตโนมัติ</t>
  </si>
  <si>
    <t>Attribution ต่ำ</t>
  </si>
  <si>
    <t>ใช้ control/comparison group หรือข้อมูลก่อน-หลังที่แยกปัจจัยอื่น</t>
  </si>
  <si>
    <t>P3</t>
  </si>
  <si>
    <t>ผลลัพธ์ถึงเป้า</t>
  </si>
  <si>
    <t>ทำ standard playbook และขยายเฉพาะบทบาทที่ได้ประโยชน์</t>
  </si>
</sst>
</file>

<file path=xl/styles.xml><?xml version="1.0" encoding="utf-8"?>
<styleSheet xmlns="http://schemas.openxmlformats.org/spreadsheetml/2006/main">
  <numFmts count="6">
    <numFmt numFmtId="164" formatCode="#,##0.00;[Red]-#,##0.00"/>
    <numFmt numFmtId="165" formatCode="฿#,##0;[Red]-฿#,##0"/>
    <numFmt numFmtId="166" formatCode="dd mmm yyyy"/>
    <numFmt numFmtId="167" formatCode="0.0%"/>
    <numFmt numFmtId="168" formatCode="฿#,##0"/>
    <numFmt numFmtId="169" formatCode="#,##0.0"/>
  </numFmts>
  <fonts count="11">
    <font>
      <sz val="11"/>
      <color theme="1"/>
      <name val="Calibri"/>
      <family val="2"/>
      <scheme val="minor"/>
    </font>
    <font>
      <b/>
      <sz val="23"/>
      <color rgb="FFFFFFFF"/>
      <name val="Calibri"/>
      <family val="2"/>
      <scheme val="minor"/>
    </font>
    <font>
      <sz val="10"/>
      <color rgb="FFBCD1EC"/>
      <name val="Calibri"/>
      <family val="2"/>
      <scheme val="minor"/>
    </font>
    <font>
      <b/>
      <sz val="11"/>
      <color rgb="FF081229"/>
      <name val="Calibri"/>
      <family val="2"/>
      <scheme val="minor"/>
    </font>
    <font>
      <b/>
      <sz val="9"/>
      <color rgb="FF17243A"/>
      <name val="Calibri"/>
      <family val="2"/>
      <scheme val="minor"/>
    </font>
    <font>
      <sz val="9"/>
      <color rgb="FF17243A"/>
      <name val="Calibri"/>
      <family val="2"/>
      <scheme val="minor"/>
    </font>
    <font>
      <b/>
      <sz val="9"/>
      <color rgb="FFFFFFFF"/>
      <name val="Calibri"/>
      <family val="2"/>
      <scheme val="minor"/>
    </font>
    <font>
      <i/>
      <sz val="8"/>
      <color rgb="FF61708A"/>
      <name val="Calibri"/>
      <family val="2"/>
      <scheme val="minor"/>
    </font>
    <font>
      <b/>
      <sz val="9"/>
      <color rgb="FFB7CAE5"/>
      <name val="Calibri"/>
      <family val="2"/>
      <scheme val="minor"/>
    </font>
    <font>
      <b/>
      <sz val="17"/>
      <color rgb="FF6EE7FF"/>
      <name val="Calibri"/>
      <family val="2"/>
      <scheme val="minor"/>
    </font>
    <font>
      <b/>
      <sz val="19"/>
      <color rgb="FF6EE7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81229"/>
        <bgColor indexed="64"/>
      </patternFill>
    </fill>
    <fill>
      <patternFill patternType="solid">
        <fgColor rgb="FF6EE7FF"/>
        <bgColor indexed="64"/>
      </patternFill>
    </fill>
    <fill>
      <patternFill patternType="solid">
        <fgColor rgb="FFF5F8FC"/>
        <bgColor indexed="64"/>
      </patternFill>
    </fill>
    <fill>
      <patternFill patternType="solid">
        <fgColor rgb="FF10213F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E8F7FB"/>
        <bgColor indexed="64"/>
      </patternFill>
    </fill>
  </fills>
  <borders count="3">
    <border>
      <left/>
      <right/>
      <top/>
      <bottom/>
      <diagonal/>
    </border>
    <border>
      <left style="thin">
        <color rgb="FFDCE4EF"/>
      </left>
      <right style="thin">
        <color rgb="FFDCE4EF"/>
      </right>
      <top style="thin">
        <color rgb="FFDCE4EF"/>
      </top>
      <bottom style="thin">
        <color rgb="FFDCE4EF"/>
      </bottom>
      <diagonal/>
    </border>
    <border>
      <left style="thin">
        <color rgb="FF10213F"/>
      </left>
      <right style="thin">
        <color rgb="FF10213F"/>
      </right>
      <top style="thin">
        <color rgb="FF10213F"/>
      </top>
      <bottom style="thin">
        <color rgb="FF10213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5" fillId="6" borderId="1" xfId="0" applyFont="1" applyFill="1" applyBorder="1" applyAlignment="1" applyProtection="1">
      <alignment vertical="top" wrapText="1"/>
      <protection locked="0"/>
    </xf>
    <xf numFmtId="164" fontId="5" fillId="6" borderId="1" xfId="0" applyNumberFormat="1" applyFont="1" applyFill="1" applyBorder="1" applyProtection="1">
      <protection locked="0"/>
    </xf>
    <xf numFmtId="165" fontId="5" fillId="6" borderId="1" xfId="0" applyNumberFormat="1" applyFont="1" applyFill="1" applyBorder="1" applyProtection="1">
      <protection locked="0"/>
    </xf>
    <xf numFmtId="166" fontId="5" fillId="6" borderId="1" xfId="0" applyNumberFormat="1" applyFont="1" applyFill="1" applyBorder="1" applyProtection="1">
      <protection locked="0"/>
    </xf>
    <xf numFmtId="167" fontId="5" fillId="6" borderId="1" xfId="0" applyNumberFormat="1" applyFont="1" applyFill="1" applyBorder="1" applyProtection="1">
      <protection locked="0"/>
    </xf>
    <xf numFmtId="167" fontId="5" fillId="7" borderId="1" xfId="0" applyNumberFormat="1" applyFont="1" applyFill="1" applyBorder="1"/>
    <xf numFmtId="165" fontId="5" fillId="7" borderId="1" xfId="0" applyNumberFormat="1" applyFont="1" applyFill="1" applyBorder="1"/>
    <xf numFmtId="0" fontId="8" fillId="5" borderId="0" xfId="0" applyFont="1" applyFill="1" applyAlignment="1">
      <alignment horizontal="center" vertical="center"/>
    </xf>
    <xf numFmtId="168" fontId="9" fillId="5" borderId="0" xfId="0" applyNumberFormat="1" applyFont="1" applyFill="1" applyAlignment="1">
      <alignment horizontal="center" vertical="center"/>
    </xf>
    <xf numFmtId="167" fontId="10" fillId="5" borderId="0" xfId="0" applyNumberFormat="1" applyFont="1" applyFill="1" applyAlignment="1">
      <alignment horizontal="center" vertical="center"/>
    </xf>
    <xf numFmtId="169" fontId="10" fillId="5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Before vs After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Baseline</c:v>
          </c:tx>
          <c:cat>
            <c:strRef>
              <c:f>Evaluation!$A$6:$A$11</c:f>
              <c:strCache>
                <c:ptCount val="6"/>
                <c:pt idx="0">
                  <c:v>Participant satisfaction</c:v>
                </c:pt>
                <c:pt idx="1">
                  <c:v>Knowledge assessment</c:v>
                </c:pt>
                <c:pt idx="2">
                  <c:v>Manager-observed adoption</c:v>
                </c:pt>
                <c:pt idx="3">
                  <c:v>Report preparation hours / month</c:v>
                </c:pt>
                <c:pt idx="4">
                  <c:v>Rework incidents / month</c:v>
                </c:pt>
                <c:pt idx="5">
                  <c:v>Decision cycle days</c:v>
                </c:pt>
              </c:strCache>
            </c:strRef>
          </c:cat>
          <c:val>
            <c:numRef>
              <c:f>Evaluation!$C$6:$C$11</c:f>
              <c:numCache>
                <c:formatCode>General</c:formatCode>
                <c:ptCount val="6"/>
                <c:pt idx="0">
                  <c:v>0</c:v>
                </c:pt>
                <c:pt idx="1">
                  <c:v>0.58</c:v>
                </c:pt>
                <c:pt idx="2">
                  <c:v>0.2</c:v>
                </c:pt>
                <c:pt idx="3">
                  <c:v>480</c:v>
                </c:pt>
                <c:pt idx="4">
                  <c:v>42</c:v>
                </c:pt>
                <c:pt idx="5">
                  <c:v>8</c:v>
                </c:pt>
              </c:numCache>
            </c:numRef>
          </c:val>
        </c:ser>
        <c:ser>
          <c:idx val="1"/>
          <c:order val="1"/>
          <c:tx>
            <c:v>After</c:v>
          </c:tx>
          <c:cat>
            <c:strRef>
              <c:f>Evaluation!$A$6:$A$11</c:f>
              <c:strCache>
                <c:ptCount val="6"/>
                <c:pt idx="0">
                  <c:v>Participant satisfaction</c:v>
                </c:pt>
                <c:pt idx="1">
                  <c:v>Knowledge assessment</c:v>
                </c:pt>
                <c:pt idx="2">
                  <c:v>Manager-observed adoption</c:v>
                </c:pt>
                <c:pt idx="3">
                  <c:v>Report preparation hours / month</c:v>
                </c:pt>
                <c:pt idx="4">
                  <c:v>Rework incidents / month</c:v>
                </c:pt>
                <c:pt idx="5">
                  <c:v>Decision cycle days</c:v>
                </c:pt>
              </c:strCache>
            </c:strRef>
          </c:cat>
          <c:val>
            <c:numRef>
              <c:f>Evaluation!$D$6:$D$11</c:f>
              <c:numCache>
                <c:formatCode>General</c:formatCode>
                <c:ptCount val="6"/>
                <c:pt idx="0">
                  <c:v>0.91</c:v>
                </c:pt>
                <c:pt idx="1">
                  <c:v>0.84</c:v>
                </c:pt>
                <c:pt idx="2">
                  <c:v>0.68</c:v>
                </c:pt>
                <c:pt idx="3">
                  <c:v>300</c:v>
                </c:pt>
                <c:pt idx="4">
                  <c:v>24</c:v>
                </c:pt>
                <c:pt idx="5">
                  <c:v>5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5</xdr:col>
      <xdr:colOff>390525</xdr:colOff>
      <xdr:row>28</xdr:row>
      <xdr:rowOff>209550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34"/>
  <sheetViews>
    <sheetView showGridLines="0" tabSelected="1" workbookViewId="0"/>
  </sheetViews>
  <sheetFormatPr defaultRowHeight="20" customHeight="1"/>
  <cols>
    <col min="1" max="1" width="19.7109375" customWidth="1"/>
    <col min="2" max="2" width="27.7109375" customWidth="1"/>
    <col min="3" max="3" width="54.7109375" customWidth="1"/>
    <col min="4" max="4" width="20.7109375" customWidth="1"/>
    <col min="5" max="10" width="18.7109375" customWidth="1"/>
  </cols>
  <sheetData>
    <row r="1" spans="1:10" ht="3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ht="2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6" spans="1:10" ht="20" customHeight="1">
      <c r="A6" s="4" t="s">
        <v>3</v>
      </c>
      <c r="B6" s="5" t="s">
        <v>4</v>
      </c>
      <c r="C6" s="5"/>
      <c r="D6" s="5"/>
      <c r="E6" s="5"/>
      <c r="F6" s="5"/>
      <c r="G6" s="5"/>
      <c r="H6" s="5"/>
      <c r="I6" s="5"/>
      <c r="J6" s="5"/>
    </row>
    <row r="7" spans="1:10" ht="20" customHeight="1">
      <c r="A7" s="4" t="s">
        <v>5</v>
      </c>
      <c r="B7" s="5" t="s">
        <v>6</v>
      </c>
      <c r="C7" s="5"/>
      <c r="D7" s="5"/>
      <c r="E7" s="5"/>
      <c r="F7" s="5"/>
      <c r="G7" s="5"/>
      <c r="H7" s="5"/>
      <c r="I7" s="5"/>
      <c r="J7" s="5"/>
    </row>
    <row r="8" spans="1:10" ht="20" customHeight="1">
      <c r="A8" s="4" t="s">
        <v>7</v>
      </c>
      <c r="B8" s="5" t="s">
        <v>8</v>
      </c>
      <c r="C8" s="5"/>
      <c r="D8" s="5"/>
      <c r="E8" s="5"/>
      <c r="F8" s="5"/>
      <c r="G8" s="5"/>
      <c r="H8" s="5"/>
      <c r="I8" s="5"/>
      <c r="J8" s="5"/>
    </row>
    <row r="9" spans="1:10" ht="20" customHeight="1">
      <c r="A9" s="4" t="s">
        <v>9</v>
      </c>
      <c r="B9" s="5" t="s">
        <v>10</v>
      </c>
      <c r="C9" s="5"/>
      <c r="D9" s="5"/>
      <c r="E9" s="5"/>
      <c r="F9" s="5"/>
      <c r="G9" s="5"/>
      <c r="H9" s="5"/>
      <c r="I9" s="5"/>
      <c r="J9" s="5"/>
    </row>
    <row r="10" spans="1:10" ht="20" customHeight="1">
      <c r="A10" s="4" t="s">
        <v>11</v>
      </c>
      <c r="B10" s="5" t="s">
        <v>12</v>
      </c>
      <c r="C10" s="5"/>
      <c r="D10" s="5"/>
      <c r="E10" s="5"/>
      <c r="F10" s="5"/>
      <c r="G10" s="5"/>
      <c r="H10" s="5"/>
      <c r="I10" s="5"/>
      <c r="J10" s="5"/>
    </row>
    <row r="12" spans="1:10" ht="25" customHeight="1">
      <c r="A12" s="3" t="s">
        <v>13</v>
      </c>
      <c r="B12" s="3"/>
      <c r="C12" s="3"/>
      <c r="D12" s="3"/>
      <c r="E12" s="3"/>
      <c r="F12" s="3"/>
      <c r="G12" s="3"/>
      <c r="H12" s="3"/>
      <c r="I12" s="3"/>
      <c r="J12" s="3"/>
    </row>
    <row r="14" spans="1:10" ht="30" customHeight="1">
      <c r="A14" s="6" t="s">
        <v>14</v>
      </c>
      <c r="B14" s="6" t="s">
        <v>15</v>
      </c>
      <c r="C14" s="6" t="s">
        <v>16</v>
      </c>
      <c r="D14" s="6" t="s">
        <v>17</v>
      </c>
    </row>
    <row r="15" spans="1:10" ht="20" customHeight="1">
      <c r="A15" s="4" t="s">
        <v>18</v>
      </c>
      <c r="B15" s="5" t="s">
        <v>19</v>
      </c>
      <c r="C15" s="5" t="s">
        <v>20</v>
      </c>
      <c r="D15" s="5" t="s">
        <v>21</v>
      </c>
    </row>
    <row r="16" spans="1:10" ht="20" customHeight="1">
      <c r="A16" s="4" t="s">
        <v>22</v>
      </c>
      <c r="B16" s="5" t="s">
        <v>23</v>
      </c>
      <c r="C16" s="5" t="s">
        <v>20</v>
      </c>
      <c r="D16" s="5" t="s">
        <v>21</v>
      </c>
    </row>
    <row r="17" spans="1:10" ht="20" customHeight="1">
      <c r="A17" s="4" t="s">
        <v>24</v>
      </c>
      <c r="B17" s="5" t="s">
        <v>25</v>
      </c>
      <c r="C17" s="5" t="s">
        <v>20</v>
      </c>
      <c r="D17" s="5" t="s">
        <v>21</v>
      </c>
    </row>
    <row r="18" spans="1:10" ht="20" customHeight="1">
      <c r="A18" s="4" t="s">
        <v>26</v>
      </c>
      <c r="B18" s="5" t="s">
        <v>27</v>
      </c>
      <c r="C18" s="5" t="s">
        <v>20</v>
      </c>
      <c r="D18" s="5" t="s">
        <v>21</v>
      </c>
    </row>
    <row r="19" spans="1:10" ht="20" customHeight="1">
      <c r="A19" s="4" t="s">
        <v>28</v>
      </c>
      <c r="B19" s="5" t="s">
        <v>29</v>
      </c>
      <c r="C19" s="5" t="s">
        <v>20</v>
      </c>
      <c r="D19" s="5" t="s">
        <v>21</v>
      </c>
    </row>
    <row r="20" spans="1:10" ht="20" customHeight="1">
      <c r="A20" s="4" t="s">
        <v>30</v>
      </c>
      <c r="B20" s="5" t="s">
        <v>31</v>
      </c>
      <c r="C20" s="5" t="s">
        <v>20</v>
      </c>
      <c r="D20" s="5" t="s">
        <v>21</v>
      </c>
    </row>
    <row r="21" spans="1:10" ht="20" customHeight="1">
      <c r="A21" s="4" t="s">
        <v>32</v>
      </c>
      <c r="B21" s="5" t="s">
        <v>33</v>
      </c>
      <c r="C21" s="5" t="s">
        <v>20</v>
      </c>
      <c r="D21" s="5" t="s">
        <v>21</v>
      </c>
    </row>
    <row r="23" spans="1:10" ht="25" customHeight="1">
      <c r="A23" s="3" t="s">
        <v>34</v>
      </c>
      <c r="B23" s="3"/>
      <c r="C23" s="3"/>
      <c r="D23" s="3"/>
      <c r="E23" s="3"/>
      <c r="F23" s="3"/>
      <c r="G23" s="3"/>
      <c r="H23" s="3"/>
      <c r="I23" s="3"/>
      <c r="J23" s="3"/>
    </row>
    <row r="25" spans="1:10" ht="20" customHeight="1">
      <c r="A25" s="4" t="s">
        <v>35</v>
      </c>
      <c r="B25" s="5" t="s">
        <v>36</v>
      </c>
      <c r="C25" s="5"/>
      <c r="D25" s="5"/>
      <c r="E25" s="5"/>
      <c r="F25" s="5"/>
      <c r="G25" s="5"/>
      <c r="H25" s="5"/>
      <c r="I25" s="5"/>
      <c r="J25" s="5"/>
    </row>
    <row r="26" spans="1:10" ht="20" customHeight="1">
      <c r="A26" s="4" t="s">
        <v>37</v>
      </c>
      <c r="B26" s="5" t="s">
        <v>38</v>
      </c>
      <c r="C26" s="5"/>
      <c r="D26" s="5"/>
      <c r="E26" s="5"/>
      <c r="F26" s="5"/>
      <c r="G26" s="5"/>
      <c r="H26" s="5"/>
      <c r="I26" s="5"/>
      <c r="J26" s="5"/>
    </row>
    <row r="27" spans="1:10" ht="20" customHeight="1">
      <c r="A27" s="4" t="s">
        <v>39</v>
      </c>
      <c r="B27" s="5" t="s">
        <v>40</v>
      </c>
      <c r="C27" s="5"/>
      <c r="D27" s="5"/>
      <c r="E27" s="5"/>
      <c r="F27" s="5"/>
      <c r="G27" s="5"/>
      <c r="H27" s="5"/>
      <c r="I27" s="5"/>
      <c r="J27" s="5"/>
    </row>
    <row r="30" spans="1:10" ht="25" customHeight="1">
      <c r="A30" s="3" t="s">
        <v>41</v>
      </c>
      <c r="B30" s="3"/>
      <c r="C30" s="3"/>
      <c r="D30" s="3"/>
      <c r="E30" s="3"/>
      <c r="F30" s="3"/>
      <c r="G30" s="3"/>
      <c r="H30" s="3"/>
      <c r="I30" s="3"/>
      <c r="J30" s="3"/>
    </row>
    <row r="32" spans="1:10" ht="34" customHeight="1">
      <c r="A32" s="7" t="s">
        <v>42</v>
      </c>
      <c r="B32" s="7"/>
      <c r="C32" s="7"/>
      <c r="D32" s="7"/>
      <c r="E32" s="7"/>
      <c r="F32" s="7"/>
      <c r="G32" s="7"/>
      <c r="H32" s="7"/>
      <c r="I32" s="7"/>
      <c r="J32" s="7"/>
    </row>
    <row r="33" spans="1:10" ht="20" customHeight="1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20" customHeight="1">
      <c r="A34" s="7"/>
      <c r="B34" s="7"/>
      <c r="C34" s="7"/>
      <c r="D34" s="7"/>
      <c r="E34" s="7"/>
      <c r="F34" s="7"/>
      <c r="G34" s="7"/>
      <c r="H34" s="7"/>
      <c r="I34" s="7"/>
      <c r="J34" s="7"/>
    </row>
  </sheetData>
  <mergeCells count="15">
    <mergeCell ref="A1:J1"/>
    <mergeCell ref="A2:J2"/>
    <mergeCell ref="A4:J4"/>
    <mergeCell ref="B6:J6"/>
    <mergeCell ref="B7:J7"/>
    <mergeCell ref="B8:J8"/>
    <mergeCell ref="B9:J9"/>
    <mergeCell ref="B10:J10"/>
    <mergeCell ref="A12:J12"/>
    <mergeCell ref="A23:J23"/>
    <mergeCell ref="B25:J25"/>
    <mergeCell ref="B26:J26"/>
    <mergeCell ref="B27:J27"/>
    <mergeCell ref="A30:J30"/>
    <mergeCell ref="A32:J34"/>
  </mergeCells>
  <pageMargins left="0.35" right="0.35" top="0.55" bottom="0.55" header="0.3" footer="0.3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5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6.7109375" customWidth="1"/>
    <col min="2" max="2" width="35.7109375" customWidth="1"/>
    <col min="3" max="5" width="22.7109375" customWidth="1"/>
    <col min="6" max="10" width="18.7109375" customWidth="1"/>
  </cols>
  <sheetData>
    <row r="1" spans="1:10" ht="34" customHeight="1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44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45</v>
      </c>
      <c r="B5" s="6" t="s">
        <v>46</v>
      </c>
    </row>
    <row r="6" spans="1:10" ht="20" customHeight="1">
      <c r="A6" s="4" t="s">
        <v>18</v>
      </c>
      <c r="B6" s="8" t="s">
        <v>47</v>
      </c>
    </row>
    <row r="7" spans="1:10" ht="20" customHeight="1">
      <c r="A7" s="4" t="s">
        <v>48</v>
      </c>
      <c r="B7" s="8" t="s">
        <v>49</v>
      </c>
    </row>
    <row r="8" spans="1:10" ht="20" customHeight="1">
      <c r="A8" s="4" t="s">
        <v>50</v>
      </c>
      <c r="B8" s="8" t="s">
        <v>51</v>
      </c>
    </row>
    <row r="9" spans="1:10" ht="20" customHeight="1">
      <c r="A9" s="4" t="s">
        <v>52</v>
      </c>
      <c r="B9" s="9">
        <v>80</v>
      </c>
    </row>
    <row r="10" spans="1:10" ht="20" customHeight="1">
      <c r="A10" s="4" t="s">
        <v>53</v>
      </c>
      <c r="B10" s="9">
        <v>12</v>
      </c>
    </row>
    <row r="11" spans="1:10" ht="20" customHeight="1">
      <c r="A11" s="4" t="s">
        <v>54</v>
      </c>
      <c r="B11" s="10">
        <v>420</v>
      </c>
    </row>
    <row r="12" spans="1:10" ht="20" customHeight="1">
      <c r="A12" s="4" t="s">
        <v>55</v>
      </c>
      <c r="B12" s="11">
        <v>46174</v>
      </c>
    </row>
    <row r="13" spans="1:10" ht="20" customHeight="1">
      <c r="A13" s="4" t="s">
        <v>56</v>
      </c>
      <c r="B13" s="11">
        <v>46266</v>
      </c>
    </row>
    <row r="14" spans="1:10" ht="20" customHeight="1">
      <c r="A14" s="4" t="s">
        <v>57</v>
      </c>
      <c r="B14" s="8" t="s">
        <v>58</v>
      </c>
    </row>
    <row r="15" spans="1:10" ht="20" customHeight="1">
      <c r="A15" s="4" t="s">
        <v>59</v>
      </c>
      <c r="B15" s="8" t="s">
        <v>60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1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30.7109375" customWidth="1"/>
    <col min="2" max="6" width="18.7109375" customWidth="1"/>
    <col min="7" max="7" width="38.7109375" customWidth="1"/>
    <col min="8" max="10" width="18.7109375" customWidth="1"/>
  </cols>
  <sheetData>
    <row r="1" spans="1:10" ht="34" customHeight="1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62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63</v>
      </c>
      <c r="B5" s="6" t="s">
        <v>64</v>
      </c>
      <c r="C5" s="6" t="s">
        <v>65</v>
      </c>
      <c r="D5" s="6" t="s">
        <v>66</v>
      </c>
      <c r="E5" s="6" t="s">
        <v>67</v>
      </c>
      <c r="F5" s="6" t="s">
        <v>68</v>
      </c>
      <c r="G5" s="6" t="s">
        <v>69</v>
      </c>
    </row>
    <row r="6" spans="1:10" ht="20" customHeight="1">
      <c r="A6" s="8" t="s">
        <v>70</v>
      </c>
      <c r="B6" s="8" t="s">
        <v>71</v>
      </c>
      <c r="C6" s="12">
        <v>0</v>
      </c>
      <c r="D6" s="12">
        <v>0.91</v>
      </c>
      <c r="E6" s="12">
        <v>0.85</v>
      </c>
      <c r="F6" s="13">
        <f>IF(OR(A6="Report preparation hours / month",A6="Rework incidents / month",A6="Decision cycle days"),IFERROR((C6-D6)/(C6-E6),0),IFERROR((D6-C6)/(E6-C6),0))</f>
        <v>0</v>
      </c>
      <c r="G6" s="8" t="s">
        <v>72</v>
      </c>
    </row>
    <row r="7" spans="1:10" ht="20" customHeight="1">
      <c r="A7" s="8" t="s">
        <v>73</v>
      </c>
      <c r="B7" s="8" t="s">
        <v>74</v>
      </c>
      <c r="C7" s="12">
        <v>0.58</v>
      </c>
      <c r="D7" s="12">
        <v>0.84</v>
      </c>
      <c r="E7" s="12">
        <v>0.8</v>
      </c>
      <c r="F7" s="13">
        <f>IF(OR(A7="Report preparation hours / month",A7="Rework incidents / month",A7="Decision cycle days"),IFERROR((C7-D7)/(C7-E7),0),IFERROR((D7-C7)/(E7-C7),0))</f>
        <v>0</v>
      </c>
      <c r="G7" s="8" t="s">
        <v>72</v>
      </c>
    </row>
    <row r="8" spans="1:10" ht="20" customHeight="1">
      <c r="A8" s="8" t="s">
        <v>75</v>
      </c>
      <c r="B8" s="8" t="s">
        <v>76</v>
      </c>
      <c r="C8" s="12">
        <v>0.2</v>
      </c>
      <c r="D8" s="12">
        <v>0.68</v>
      </c>
      <c r="E8" s="12">
        <v>0.7</v>
      </c>
      <c r="F8" s="13">
        <f>IF(OR(A8="Report preparation hours / month",A8="Rework incidents / month",A8="Decision cycle days"),IFERROR((C8-D8)/(C8-E8),0),IFERROR((D8-C8)/(E8-C8),0))</f>
        <v>0</v>
      </c>
      <c r="G8" s="8" t="s">
        <v>72</v>
      </c>
    </row>
    <row r="9" spans="1:10" ht="20" customHeight="1">
      <c r="A9" s="8" t="s">
        <v>77</v>
      </c>
      <c r="B9" s="8" t="s">
        <v>78</v>
      </c>
      <c r="C9" s="9">
        <v>480</v>
      </c>
      <c r="D9" s="9">
        <v>300</v>
      </c>
      <c r="E9" s="9">
        <v>320</v>
      </c>
      <c r="F9" s="13">
        <f>IF(OR(A9="Report preparation hours / month",A9="Rework incidents / month",A9="Decision cycle days"),IFERROR((C9-D9)/(C9-E9),0),IFERROR((D9-C9)/(E9-C9),0))</f>
        <v>0</v>
      </c>
      <c r="G9" s="8" t="s">
        <v>72</v>
      </c>
    </row>
    <row r="10" spans="1:10" ht="20" customHeight="1">
      <c r="A10" s="8" t="s">
        <v>79</v>
      </c>
      <c r="B10" s="8" t="s">
        <v>78</v>
      </c>
      <c r="C10" s="9">
        <v>42</v>
      </c>
      <c r="D10" s="9">
        <v>24</v>
      </c>
      <c r="E10" s="9">
        <v>25</v>
      </c>
      <c r="F10" s="13">
        <f>IF(OR(A10="Report preparation hours / month",A10="Rework incidents / month",A10="Decision cycle days"),IFERROR((C10-D10)/(C10-E10),0),IFERROR((D10-C10)/(E10-C10),0))</f>
        <v>0</v>
      </c>
      <c r="G10" s="8" t="s">
        <v>72</v>
      </c>
    </row>
    <row r="11" spans="1:10" ht="20" customHeight="1">
      <c r="A11" s="8" t="s">
        <v>80</v>
      </c>
      <c r="B11" s="8" t="s">
        <v>78</v>
      </c>
      <c r="C11" s="9">
        <v>8</v>
      </c>
      <c r="D11" s="9">
        <v>5</v>
      </c>
      <c r="E11" s="9">
        <v>5</v>
      </c>
      <c r="F11" s="13">
        <f>IF(OR(A11="Report preparation hours / month",A11="Rework incidents / month",A11="Decision cycle days"),IFERROR((C11-D11)/(C11-E11),0),IFERROR((D11-C11)/(E11-C11),0))</f>
        <v>0</v>
      </c>
      <c r="G11" s="8" t="s">
        <v>72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3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7.7109375" customWidth="1"/>
    <col min="2" max="4" width="22.7109375" customWidth="1"/>
    <col min="5" max="5" width="42.7109375" customWidth="1"/>
    <col min="6" max="10" width="18.7109375" customWidth="1"/>
  </cols>
  <sheetData>
    <row r="1" spans="1:10" ht="34" customHeight="1">
      <c r="A1" s="1" t="s">
        <v>81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82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83</v>
      </c>
      <c r="B5" s="6" t="s">
        <v>84</v>
      </c>
      <c r="C5" s="6" t="s">
        <v>85</v>
      </c>
      <c r="D5" s="6" t="s">
        <v>86</v>
      </c>
      <c r="E5" s="6" t="s">
        <v>87</v>
      </c>
    </row>
    <row r="6" spans="1:10" ht="20" customHeight="1">
      <c r="A6" s="8" t="s">
        <v>88</v>
      </c>
      <c r="B6" s="10">
        <v>180000</v>
      </c>
      <c r="C6" s="8" t="s">
        <v>89</v>
      </c>
      <c r="D6" s="8" t="s">
        <v>90</v>
      </c>
      <c r="E6" s="8" t="s">
        <v>91</v>
      </c>
    </row>
    <row r="7" spans="1:10" ht="20" customHeight="1">
      <c r="A7" s="8" t="s">
        <v>92</v>
      </c>
      <c r="B7" s="10">
        <v>260000</v>
      </c>
      <c r="C7" s="8" t="s">
        <v>89</v>
      </c>
      <c r="D7" s="8" t="s">
        <v>90</v>
      </c>
      <c r="E7" s="8" t="s">
        <v>91</v>
      </c>
    </row>
    <row r="8" spans="1:10" ht="20" customHeight="1">
      <c r="A8" s="8" t="s">
        <v>93</v>
      </c>
      <c r="B8" s="10">
        <v>95000</v>
      </c>
      <c r="C8" s="8" t="s">
        <v>89</v>
      </c>
      <c r="D8" s="8" t="s">
        <v>90</v>
      </c>
      <c r="E8" s="8" t="s">
        <v>91</v>
      </c>
    </row>
    <row r="9" spans="1:10" ht="20" customHeight="1">
      <c r="A9" s="8" t="s">
        <v>94</v>
      </c>
      <c r="B9" s="14">
        <f>Program!B9*Program!B10*Program!B11</f>
        <v>0</v>
      </c>
      <c r="C9" s="8" t="s">
        <v>95</v>
      </c>
      <c r="D9" s="8" t="s">
        <v>90</v>
      </c>
      <c r="E9" s="8" t="s">
        <v>91</v>
      </c>
    </row>
    <row r="10" spans="1:10" ht="20" customHeight="1">
      <c r="A10" s="8" t="s">
        <v>96</v>
      </c>
      <c r="B10" s="10">
        <v>65000</v>
      </c>
      <c r="C10" s="8" t="s">
        <v>95</v>
      </c>
      <c r="D10" s="8" t="s">
        <v>90</v>
      </c>
      <c r="E10" s="8" t="s">
        <v>91</v>
      </c>
    </row>
    <row r="11" spans="1:10" ht="20" customHeight="1">
      <c r="A11" s="8" t="s">
        <v>97</v>
      </c>
      <c r="B11" s="10">
        <v>90000</v>
      </c>
      <c r="C11" s="8" t="s">
        <v>89</v>
      </c>
      <c r="D11" s="8" t="s">
        <v>90</v>
      </c>
      <c r="E11" s="8" t="s">
        <v>91</v>
      </c>
    </row>
    <row r="13" spans="1:10" ht="20" customHeight="1">
      <c r="A13" s="6" t="s">
        <v>98</v>
      </c>
      <c r="B13" s="14">
        <f>SUMIF(D6:D11,"Yes",B6:B11)</f>
        <v>0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1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9.7109375" customWidth="1"/>
    <col min="2" max="2" width="22.7109375" customWidth="1"/>
    <col min="3" max="4" width="19.7109375" customWidth="1"/>
    <col min="5" max="5" width="22.7109375" customWidth="1"/>
    <col min="6" max="6" width="40.7109375" customWidth="1"/>
    <col min="7" max="10" width="18.7109375" customWidth="1"/>
  </cols>
  <sheetData>
    <row r="1" spans="1:10" ht="34" customHeight="1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100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101</v>
      </c>
      <c r="B5" s="6" t="s">
        <v>102</v>
      </c>
      <c r="C5" s="6" t="s">
        <v>103</v>
      </c>
      <c r="D5" s="6" t="s">
        <v>104</v>
      </c>
      <c r="E5" s="6" t="s">
        <v>105</v>
      </c>
      <c r="F5" s="6" t="s">
        <v>106</v>
      </c>
    </row>
    <row r="6" spans="1:10" ht="20" customHeight="1">
      <c r="A6" s="8" t="s">
        <v>107</v>
      </c>
      <c r="B6" s="10">
        <v>480000</v>
      </c>
      <c r="C6" s="12">
        <v>0.65</v>
      </c>
      <c r="D6" s="12">
        <v>0.85</v>
      </c>
      <c r="E6" s="14">
        <f>B6*C6*D6</f>
        <v>0</v>
      </c>
      <c r="F6" s="5" t="s">
        <v>108</v>
      </c>
    </row>
    <row r="7" spans="1:10" ht="20" customHeight="1">
      <c r="A7" s="8" t="s">
        <v>109</v>
      </c>
      <c r="B7" s="10">
        <v>620000</v>
      </c>
      <c r="C7" s="12">
        <v>0.7</v>
      </c>
      <c r="D7" s="12">
        <v>0.8</v>
      </c>
      <c r="E7" s="14">
        <f>B7*C7*D7</f>
        <v>0</v>
      </c>
      <c r="F7" s="5" t="s">
        <v>110</v>
      </c>
    </row>
    <row r="8" spans="1:10" ht="20" customHeight="1">
      <c r="A8" s="8" t="s">
        <v>111</v>
      </c>
      <c r="B8" s="10">
        <v>750000</v>
      </c>
      <c r="C8" s="12">
        <v>0.5</v>
      </c>
      <c r="D8" s="12">
        <v>0.7</v>
      </c>
      <c r="E8" s="14">
        <f>B8*C8*D8</f>
        <v>0</v>
      </c>
      <c r="F8" s="5" t="s">
        <v>112</v>
      </c>
    </row>
    <row r="9" spans="1:10" ht="20" customHeight="1">
      <c r="A9" s="8" t="s">
        <v>113</v>
      </c>
      <c r="B9" s="10">
        <v>250000</v>
      </c>
      <c r="C9" s="12">
        <v>0.35</v>
      </c>
      <c r="D9" s="12">
        <v>0.6</v>
      </c>
      <c r="E9" s="14">
        <f>B9*C9*D9</f>
        <v>0</v>
      </c>
      <c r="F9" s="5" t="s">
        <v>114</v>
      </c>
    </row>
    <row r="11" spans="1:10" ht="20" customHeight="1">
      <c r="A11" s="6" t="s">
        <v>115</v>
      </c>
      <c r="B11" s="14">
        <f>SUM(B6:B9)</f>
        <v>0</v>
      </c>
      <c r="E11" s="14">
        <f>SUM(E6:E9)</f>
        <v>0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4"/>
  <sheetViews>
    <sheetView showGridLines="0" workbookViewId="0"/>
  </sheetViews>
  <sheetFormatPr defaultRowHeight="20" customHeight="1"/>
  <cols>
    <col min="1" max="10" width="18.7109375" customWidth="1"/>
  </cols>
  <sheetData>
    <row r="1" spans="1:10" ht="34" customHeight="1">
      <c r="A1" s="1" t="s">
        <v>116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117</v>
      </c>
      <c r="B2" s="2"/>
      <c r="C2" s="2"/>
      <c r="D2" s="2"/>
      <c r="E2" s="2"/>
      <c r="F2" s="2"/>
      <c r="G2" s="2"/>
      <c r="H2" s="2"/>
      <c r="I2" s="2"/>
      <c r="J2" s="2"/>
    </row>
    <row r="5" spans="1:10" ht="20" customHeight="1">
      <c r="A5" s="15" t="s">
        <v>118</v>
      </c>
      <c r="B5" s="15"/>
      <c r="C5" s="15" t="s">
        <v>119</v>
      </c>
      <c r="D5" s="15"/>
      <c r="E5" s="15" t="s">
        <v>120</v>
      </c>
      <c r="F5" s="15"/>
      <c r="G5" s="15" t="s">
        <v>121</v>
      </c>
      <c r="H5" s="15"/>
      <c r="I5" s="15" t="s">
        <v>122</v>
      </c>
      <c r="J5" s="15"/>
    </row>
    <row r="6" spans="1:10" ht="20" customHeight="1">
      <c r="A6" s="16">
        <f>Costs!B13</f>
        <v>0</v>
      </c>
      <c r="B6" s="16"/>
      <c r="C6" s="16">
        <f>Benefits!E11</f>
        <v>0</v>
      </c>
      <c r="D6" s="16"/>
      <c r="E6" s="16">
        <f>D6-B6</f>
        <v>0</v>
      </c>
      <c r="F6" s="16"/>
      <c r="G6" s="17">
        <f>IFERROR(F6/B6,0)</f>
        <v>0</v>
      </c>
      <c r="H6" s="17"/>
      <c r="I6" s="18">
        <f>IFERROR(B6/D6*12,0)</f>
        <v>0</v>
      </c>
      <c r="J6" s="18"/>
    </row>
    <row r="7" spans="1:10" ht="20" customHeight="1">
      <c r="A7" s="16"/>
      <c r="B7" s="16"/>
      <c r="C7" s="16"/>
      <c r="D7" s="16"/>
      <c r="E7" s="16"/>
      <c r="F7" s="16"/>
      <c r="G7" s="17"/>
      <c r="H7" s="17"/>
      <c r="I7" s="18"/>
      <c r="J7" s="18"/>
    </row>
    <row r="9" spans="1:10" ht="25" customHeight="1">
      <c r="A9" s="3" t="s">
        <v>123</v>
      </c>
      <c r="B9" s="3"/>
      <c r="C9" s="3"/>
      <c r="D9" s="3"/>
      <c r="E9" s="3"/>
      <c r="F9" s="3"/>
      <c r="G9" s="3"/>
      <c r="H9" s="3"/>
      <c r="I9" s="3"/>
      <c r="J9" s="3"/>
    </row>
    <row r="11" spans="1:10" ht="20" customHeight="1">
      <c r="A11" s="4" t="s">
        <v>71</v>
      </c>
      <c r="B11" s="13">
        <f>Evaluation!D6</f>
        <v>0</v>
      </c>
      <c r="C11" s="5" t="s">
        <v>124</v>
      </c>
      <c r="D11" s="5"/>
      <c r="E11" s="5"/>
    </row>
    <row r="12" spans="1:10" ht="20" customHeight="1">
      <c r="A12" s="4" t="s">
        <v>74</v>
      </c>
      <c r="B12" s="13">
        <f>Evaluation!D7</f>
        <v>0</v>
      </c>
      <c r="C12" s="5" t="s">
        <v>124</v>
      </c>
      <c r="D12" s="5"/>
      <c r="E12" s="5"/>
    </row>
    <row r="13" spans="1:10" ht="20" customHeight="1">
      <c r="A13" s="4" t="s">
        <v>76</v>
      </c>
      <c r="B13" s="13">
        <f>Evaluation!D8</f>
        <v>0</v>
      </c>
      <c r="C13" s="5" t="s">
        <v>124</v>
      </c>
      <c r="D13" s="5"/>
      <c r="E13" s="5"/>
    </row>
    <row r="14" spans="1:10" ht="20" customHeight="1">
      <c r="A14" s="4" t="s">
        <v>125</v>
      </c>
      <c r="B14" s="13">
        <f>COUNTIF(Evaluation!F9:F11,"&gt;=1")/3</f>
        <v>0</v>
      </c>
      <c r="C14" s="5" t="s">
        <v>124</v>
      </c>
      <c r="D14" s="5"/>
      <c r="E14" s="5"/>
    </row>
  </sheetData>
  <mergeCells count="17">
    <mergeCell ref="A1:J1"/>
    <mergeCell ref="A2:J2"/>
    <mergeCell ref="A5:B5"/>
    <mergeCell ref="A6:B7"/>
    <mergeCell ref="C5:D5"/>
    <mergeCell ref="C6:D7"/>
    <mergeCell ref="E5:F5"/>
    <mergeCell ref="E6:F7"/>
    <mergeCell ref="G5:H5"/>
    <mergeCell ref="G6:H7"/>
    <mergeCell ref="I5:J5"/>
    <mergeCell ref="I6:J7"/>
    <mergeCell ref="A9:J9"/>
    <mergeCell ref="C11:E11"/>
    <mergeCell ref="C12:E12"/>
    <mergeCell ref="C13:E13"/>
    <mergeCell ref="C14:E14"/>
  </mergeCells>
  <pageMargins left="0.35" right="0.35" top="0.55" bottom="0.55" header="0.3" footer="0.3"/>
  <pageSetup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8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4.7109375" customWidth="1"/>
    <col min="2" max="3" width="18.7109375" customWidth="1"/>
    <col min="4" max="4" width="19.7109375" customWidth="1"/>
    <col min="5" max="6" width="22.7109375" customWidth="1"/>
    <col min="7" max="7" width="40.7109375" customWidth="1"/>
    <col min="8" max="10" width="18.7109375" customWidth="1"/>
  </cols>
  <sheetData>
    <row r="1" spans="1:10" ht="34" customHeight="1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127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30</v>
      </c>
      <c r="B5" s="6" t="s">
        <v>128</v>
      </c>
      <c r="C5" s="6" t="s">
        <v>129</v>
      </c>
      <c r="D5" s="6" t="s">
        <v>130</v>
      </c>
      <c r="E5" s="6" t="s">
        <v>105</v>
      </c>
      <c r="F5" s="6" t="s">
        <v>121</v>
      </c>
      <c r="G5" s="6" t="s">
        <v>131</v>
      </c>
    </row>
    <row r="6" spans="1:10" ht="20" customHeight="1">
      <c r="A6" s="8" t="s">
        <v>132</v>
      </c>
      <c r="B6" s="12">
        <v>0.6</v>
      </c>
      <c r="C6" s="12">
        <v>0.75</v>
      </c>
      <c r="D6" s="12">
        <v>1.1</v>
      </c>
      <c r="E6" s="14">
        <f>Benefits!E11*B6*C6</f>
        <v>0</v>
      </c>
      <c r="F6" s="13">
        <f>IFERROR((E6-Costs!B13*D6)/(Costs!B13*D6),0)</f>
        <v>0</v>
      </c>
      <c r="G6" s="5" t="s">
        <v>133</v>
      </c>
    </row>
    <row r="7" spans="1:10" ht="20" customHeight="1">
      <c r="A7" s="8" t="s">
        <v>134</v>
      </c>
      <c r="B7" s="12">
        <v>1</v>
      </c>
      <c r="C7" s="12">
        <v>1</v>
      </c>
      <c r="D7" s="12">
        <v>1</v>
      </c>
      <c r="E7" s="14">
        <f>Benefits!E11*B7*C7</f>
        <v>0</v>
      </c>
      <c r="F7" s="13">
        <f>IFERROR((E7-Costs!B13*D7)/(Costs!B13*D7),0)</f>
        <v>0</v>
      </c>
      <c r="G7" s="5" t="s">
        <v>133</v>
      </c>
    </row>
    <row r="8" spans="1:10" ht="20" customHeight="1">
      <c r="A8" s="8" t="s">
        <v>135</v>
      </c>
      <c r="B8" s="12">
        <v>1.2</v>
      </c>
      <c r="C8" s="12">
        <v>1.15</v>
      </c>
      <c r="D8" s="12">
        <v>0.98</v>
      </c>
      <c r="E8" s="14">
        <f>Benefits!E11*B8*C8</f>
        <v>0</v>
      </c>
      <c r="F8" s="13">
        <f>IFERROR((E8-Costs!B13*D8)/(Costs!B13*D8),0)</f>
        <v>0</v>
      </c>
      <c r="G8" s="5" t="s">
        <v>133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2.7109375" customWidth="1"/>
    <col min="2" max="2" width="27.7109375" customWidth="1"/>
    <col min="3" max="3" width="52.7109375" customWidth="1"/>
    <col min="4" max="4" width="21.7109375" customWidth="1"/>
    <col min="5" max="5" width="16.7109375" customWidth="1"/>
    <col min="6" max="6" width="17.7109375" customWidth="1"/>
    <col min="7" max="7" width="30.7109375" customWidth="1"/>
    <col min="8" max="10" width="18.7109375" customWidth="1"/>
  </cols>
  <sheetData>
    <row r="1" spans="1:10" ht="34" customHeight="1">
      <c r="A1" s="1" t="s">
        <v>136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137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138</v>
      </c>
      <c r="B5" s="6" t="s">
        <v>139</v>
      </c>
      <c r="C5" s="6" t="s">
        <v>140</v>
      </c>
      <c r="D5" s="6" t="s">
        <v>141</v>
      </c>
      <c r="E5" s="6" t="s">
        <v>142</v>
      </c>
      <c r="F5" s="6" t="s">
        <v>143</v>
      </c>
      <c r="G5" s="6" t="s">
        <v>144</v>
      </c>
    </row>
    <row r="6" spans="1:10" ht="40" customHeight="1">
      <c r="A6" s="5" t="s">
        <v>145</v>
      </c>
      <c r="B6" s="5" t="s">
        <v>146</v>
      </c>
      <c r="C6" s="5" t="s">
        <v>147</v>
      </c>
      <c r="D6" s="8" t="s">
        <v>148</v>
      </c>
      <c r="E6" s="11">
        <v>46284</v>
      </c>
      <c r="F6" s="8" t="s">
        <v>149</v>
      </c>
      <c r="G6" s="8"/>
    </row>
    <row r="7" spans="1:10" ht="40" customHeight="1">
      <c r="A7" s="5" t="s">
        <v>145</v>
      </c>
      <c r="B7" s="5" t="s">
        <v>150</v>
      </c>
      <c r="C7" s="5" t="s">
        <v>151</v>
      </c>
      <c r="D7" s="8" t="s">
        <v>148</v>
      </c>
      <c r="E7" s="11">
        <v>46291</v>
      </c>
      <c r="F7" s="8" t="s">
        <v>149</v>
      </c>
      <c r="G7" s="8"/>
    </row>
    <row r="8" spans="1:10" ht="40" customHeight="1">
      <c r="A8" s="5" t="s">
        <v>152</v>
      </c>
      <c r="B8" s="5" t="s">
        <v>153</v>
      </c>
      <c r="C8" s="5" t="s">
        <v>154</v>
      </c>
      <c r="D8" s="8" t="s">
        <v>148</v>
      </c>
      <c r="E8" s="11">
        <v>46298</v>
      </c>
      <c r="F8" s="8" t="s">
        <v>149</v>
      </c>
      <c r="G8" s="8"/>
    </row>
    <row r="9" spans="1:10" ht="40" customHeight="1">
      <c r="A9" s="5" t="s">
        <v>152</v>
      </c>
      <c r="B9" s="5" t="s">
        <v>155</v>
      </c>
      <c r="C9" s="5" t="s">
        <v>156</v>
      </c>
      <c r="D9" s="8" t="s">
        <v>148</v>
      </c>
      <c r="E9" s="11">
        <v>46305</v>
      </c>
      <c r="F9" s="8" t="s">
        <v>149</v>
      </c>
      <c r="G9" s="8"/>
    </row>
    <row r="10" spans="1:10" ht="40" customHeight="1">
      <c r="A10" s="5" t="s">
        <v>157</v>
      </c>
      <c r="B10" s="5" t="s">
        <v>158</v>
      </c>
      <c r="C10" s="5" t="s">
        <v>159</v>
      </c>
      <c r="D10" s="8" t="s">
        <v>148</v>
      </c>
      <c r="E10" s="11">
        <v>46312</v>
      </c>
      <c r="F10" s="8" t="s">
        <v>149</v>
      </c>
      <c r="G10" s="8"/>
    </row>
  </sheetData>
  <sheetProtection sheet="1" objects="1" scenarios="1" sort="0" autoFilter="0"/>
  <autoFilter ref="A5:G10"/>
  <mergeCells count="2">
    <mergeCell ref="A1:J1"/>
    <mergeCell ref="A2:J2"/>
  </mergeCells>
  <dataValidations count="1">
    <dataValidation type="list" allowBlank="1" showInputMessage="1" showErrorMessage="1" sqref="F6:F41">
      <formula1>"Not Started,In Progress,Blocked,Done"</formula1>
    </dataValidation>
  </dataValidations>
  <pageMargins left="0.35" right="0.35" top="0.55" bottom="0.5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Start Here</vt:lpstr>
      <vt:lpstr>Program</vt:lpstr>
      <vt:lpstr>Evaluation</vt:lpstr>
      <vt:lpstr>Costs</vt:lpstr>
      <vt:lpstr>Benefits</vt:lpstr>
      <vt:lpstr>Dashboard</vt:lpstr>
      <vt:lpstr>Scenario</vt:lpstr>
      <vt:lpstr>Action Plan</vt:lpstr>
    </vt:vector>
  </TitlesOfParts>
  <Company>ThinkToFinish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ThinkToFinish TRAINING ROI</dc:title>
  <dc:subject>TRAINING ROI</dc:subject>
  <dc:creator>ThinkToFinish</dc:creator>
  <dc:description>Free professional management toolkit. Sample data included.</dc:description>
  <cp:lastModifiedBy>ThinkToFinish</cp:lastModifiedBy>
  <dcterms:created xsi:type="dcterms:W3CDTF">2026-09-12T04:32:35Z</dcterms:created>
  <dcterms:modified xsi:type="dcterms:W3CDTF">2026-09-12T04:32:35Z</dcterms:modified>
</cp:coreProperties>
</file>