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Assessment" sheetId="2" r:id="rId2"/>
    <sheet name="Priorities" sheetId="3" r:id="rId3"/>
    <sheet name="Dashboard" sheetId="4" r:id="rId4"/>
    <sheet name="Scenario" sheetId="5" r:id="rId5"/>
    <sheet name="90-Day Roadmap" sheetId="6" r:id="rId6"/>
    <sheet name="Action Plan" sheetId="7" r:id="rId7"/>
  </sheets>
  <definedNames>
    <definedName name="_xlnm._FilterDatabase" localSheetId="6" hidden="1">'Action Plan'!$A$5:$G$10</definedName>
    <definedName name="_xlnm._FilterDatabase" localSheetId="1" hidden="1">Assessment!$A$5:$H$21</definedName>
  </definedNames>
  <calcPr calcId="124519" fullCalcOnLoad="1"/>
</workbook>
</file>

<file path=xl/sharedStrings.xml><?xml version="1.0" encoding="utf-8"?>
<sst xmlns="http://schemas.openxmlformats.org/spreadsheetml/2006/main" count="247" uniqueCount="150">
  <si>
    <t>04 / DIGITAL READINESS</t>
  </si>
  <si>
    <t>ประเมินความพร้อม Digital Transformation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</si>
  <si>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</si>
  <si>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</si>
  <si>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</si>
  <si>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</si>
  <si>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</si>
  <si>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</si>
  <si>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</si>
  <si>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</si>
  <si>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</si>
  <si>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</si>
  <si>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</si>
  <si>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</si>
  <si>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</si>
  <si>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</si>
  <si>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</si>
  <si>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</si>
  <si>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Assessment</t>
  </si>
  <si>
    <t>ให้คะแนน 16 capability</t>
  </si>
  <si>
    <t>เหลือง = กรอก / ฟ้า = สูตร</t>
  </si>
  <si>
    <t>แทนข้อมูลตัวอย่าง</t>
  </si>
  <si>
    <t>Priorities</t>
  </si>
  <si>
    <t>รวมคะแนนและ Gap รายมิติ</t>
  </si>
  <si>
    <t>Dashboard</t>
  </si>
  <si>
    <t>ภาพรวม Maturity</t>
  </si>
  <si>
    <t>Scenario</t>
  </si>
  <si>
    <t>ผลจากการลงทุน Capability</t>
  </si>
  <si>
    <t>90-Day Roadmap</t>
  </si>
  <si>
    <t>แผนเปลี่ยน Gap เป็นงาน</t>
  </si>
  <si>
    <t>Action Plan</t>
  </si>
  <si>
    <t>ติดตามการลงมือ</t>
  </si>
  <si>
    <t>หลักคิดที่ใช้</t>
  </si>
  <si>
    <t>01</t>
  </si>
  <si>
    <t>Digital Transformation คือการเปลี่ยน Operating Model ไม่ใช่ซื้อระบบ</t>
  </si>
  <si>
    <t>02</t>
  </si>
  <si>
    <t>คะแนนต้องมี Evidence และ Owner</t>
  </si>
  <si>
    <t>03</t>
  </si>
  <si>
    <t>เริ่มจาก Business Outcome และข้อจำกัดสำคัญที่สุด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</si>
  <si>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</si>
  <si>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</si>
  <si>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DIGITAL READINESS ASSESSMENT</t>
  </si>
  <si>
    <t>1 = Ad hoc, 3 = Defined, 5 = Scaled &amp; measured</t>
  </si>
  <si>
    <t>Dimension</t>
  </si>
  <si>
    <t>Capability / Question</t>
  </si>
  <si>
    <t>Weight</t>
  </si>
  <si>
    <t>Current 1–5</t>
  </si>
  <si>
    <t>Target 1–5</t>
  </si>
  <si>
    <t>Gap</t>
  </si>
  <si>
    <t>Evidence / Finding</t>
  </si>
  <si>
    <t>Owner</t>
  </si>
  <si>
    <t>Strategy</t>
  </si>
  <si>
    <t>Digital priorities link to business outcomes</t>
  </si>
  <si>
    <t>ระบุ policy, KPI, process หรือหลักฐาน</t>
  </si>
  <si>
    <t>ระบุ Owner</t>
  </si>
  <si>
    <t>Portfolio funding and governance</t>
  </si>
  <si>
    <t>Customer</t>
  </si>
  <si>
    <t>Journey insight and experience metrics</t>
  </si>
  <si>
    <t>Omnichannel service consistency</t>
  </si>
  <si>
    <t>Process</t>
  </si>
  <si>
    <t>End-to-end process ownership</t>
  </si>
  <si>
    <t>Automation and continuous improvement</t>
  </si>
  <si>
    <t>Data</t>
  </si>
  <si>
    <t>Data ownership and quality</t>
  </si>
  <si>
    <t>Analytics used in decisions</t>
  </si>
  <si>
    <t>Technology</t>
  </si>
  <si>
    <t>Architecture and integration</t>
  </si>
  <si>
    <t>Cybersecurity and resilience</t>
  </si>
  <si>
    <t>People</t>
  </si>
  <si>
    <t>Digital leadership and accountability</t>
  </si>
  <si>
    <t>Skills and role readiness</t>
  </si>
  <si>
    <t>Change</t>
  </si>
  <si>
    <t>Adoption and change capability</t>
  </si>
  <si>
    <t>Governance</t>
  </si>
  <si>
    <t>Risk, privacy and controls</t>
  </si>
  <si>
    <t>Delivery</t>
  </si>
  <si>
    <t>Product/agile delivery discipline</t>
  </si>
  <si>
    <t>Measurement</t>
  </si>
  <si>
    <t>Value realization and benefits tracking</t>
  </si>
  <si>
    <t>CAPABILITY PRIORITIES</t>
  </si>
  <si>
    <t>Impact × Gap ÷ Effort เพื่อหาเรื่องที่ควรเริ่มก่อน</t>
  </si>
  <si>
    <t>Avg Current</t>
  </si>
  <si>
    <t>Avg Target</t>
  </si>
  <si>
    <t>Business Impact 1–5</t>
  </si>
  <si>
    <t>Effort 1–5</t>
  </si>
  <si>
    <t>Priority Score</t>
  </si>
  <si>
    <t>Priority</t>
  </si>
  <si>
    <t>DIGITAL READINESS DASHBOARD</t>
  </si>
  <si>
    <t>ความพร้อมปัจจุบันและช่องว่างสู่เป้าหมาย</t>
  </si>
  <si>
    <t>READINESS</t>
  </si>
  <si>
    <t>MATURITY</t>
  </si>
  <si>
    <t>TARGET</t>
  </si>
  <si>
    <t>NOW PRIORITIES</t>
  </si>
  <si>
    <t>LARGEST GAP</t>
  </si>
  <si>
    <t>MANAGEMENT INSIGHT</t>
  </si>
  <si>
    <t>READINESS SCENARIO</t>
  </si>
  <si>
    <t>ประเมินผลจากการยกระดับ Capability สำคัญ</t>
  </si>
  <si>
    <t>Process +</t>
  </si>
  <si>
    <t>Data +</t>
  </si>
  <si>
    <t>People +</t>
  </si>
  <si>
    <t>Measurement +</t>
  </si>
  <si>
    <t>Projected Readiness</t>
  </si>
  <si>
    <t>Assumption</t>
  </si>
  <si>
    <t>Current</t>
  </si>
  <si>
    <t>คะแนนเพิ่มต้องมี initiative, owner และ evidence รองรับ</t>
  </si>
  <si>
    <t>90-day focus</t>
  </si>
  <si>
    <t>12-month program</t>
  </si>
  <si>
    <t>90-DAY ROADMAP</t>
  </si>
  <si>
    <t>แผนเริ่มต้นแบบมี Outcome และ Evidence</t>
  </si>
  <si>
    <t>Wave</t>
  </si>
  <si>
    <t>Initiative</t>
  </si>
  <si>
    <t>Expected Outcome</t>
  </si>
  <si>
    <t>Due</t>
  </si>
  <si>
    <t>Status</t>
  </si>
  <si>
    <t>Evidence</t>
  </si>
  <si>
    <t>0–30</t>
  </si>
  <si>
    <t>แต่งตั้ง End-to-end Process Owner</t>
  </si>
  <si>
    <t>Decision และ KPI มีเจ้าของ</t>
  </si>
  <si>
    <t>Not Started</t>
  </si>
  <si>
    <t>ระบุหลักฐาน</t>
  </si>
  <si>
    <t>ระบุ Critical Data และ Data Owner</t>
  </si>
  <si>
    <t>รู้ปัญหาคุณภาพข้อมูลสำคัญ</t>
  </si>
  <si>
    <t>31–60</t>
  </si>
  <si>
    <t>Capability sprint สำหรับบทบาทสำคัญ</t>
  </si>
  <si>
    <t>ทีมทดลองบนงานจริง</t>
  </si>
  <si>
    <t>ตั้ง Baseline และ Benefit Tracker</t>
  </si>
  <si>
    <t>ตอบได้ว่าโครงการสร้างอะไร</t>
  </si>
  <si>
    <t>61–90</t>
  </si>
  <si>
    <t>Portfolio review และ Stage Gate</t>
  </si>
  <si>
    <t>หยุด/ไปต่อจากหลักฐาน</t>
  </si>
  <si>
    <t>ACTION PLAN</t>
  </si>
  <si>
    <t>เปลี่ยน Insight ให้เป็นงานที่มีเจ้าของและเส้นตาย</t>
  </si>
  <si>
    <t>Trigger / Finding</t>
  </si>
  <si>
    <t>Recommended Action</t>
  </si>
  <si>
    <t>Due Date</t>
  </si>
  <si>
    <t>Evidence / Result</t>
  </si>
  <si>
    <t>P1</t>
  </si>
  <si>
    <t>Readiness &lt; 50%</t>
  </si>
  <si>
    <t>เลือก 2–3 Foundation Capability และหยุด initiative ที่ยังไม่มี Owner/Baseline</t>
  </si>
  <si>
    <t>ระบุเจ้าของ</t>
  </si>
  <si>
    <t>Data gap &gt;= 2</t>
  </si>
  <si>
    <t>ตั้ง Data Owner, Quality Rule และ Remediation backlog</t>
  </si>
  <si>
    <t>P2</t>
  </si>
  <si>
    <t>Process gap &gt;= 2</t>
  </si>
  <si>
    <t>ทำ Process Discovery และกำหนด End-to-end KPI ก่อน Automation</t>
  </si>
  <si>
    <t>People/Change gap &gt;= 2</t>
  </si>
  <si>
    <t>ทำ Role-based learning บน use case จริงและติดตาม Adoption</t>
  </si>
  <si>
    <t>P3</t>
  </si>
  <si>
    <t>Readiness &gt;= 70%</t>
  </si>
  <si>
    <t>Scale ผ่าน Portfolio Governance และ Benefit Stage Gate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</si>
</sst>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#,##0.00;[Red]-#,##0.00"/>
    <numFmt numFmtId="166" formatCode="#,##0.0"/>
    <numFmt numFmtId="167" formatCode="dd mmm yyyy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9"/>
      <color rgb="FF6EE7FF"/>
      <name val="Calibri"/>
      <family val="2"/>
      <scheme val="minor"/>
    </font>
    <font>
      <b/>
      <sz val="14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5" fontId="5" fillId="7" borderId="1" xfId="0" applyNumberFormat="1" applyFont="1" applyFill="1" applyBorder="1"/>
    <xf numFmtId="0" fontId="4" fillId="7" borderId="1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 vertical="center"/>
    </xf>
    <xf numFmtId="164" fontId="9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166" fontId="9" fillId="5" borderId="0" xfId="0" applyNumberFormat="1" applyFont="1" applyFill="1" applyAlignment="1">
      <alignment horizontal="center" vertical="center"/>
    </xf>
    <xf numFmtId="164" fontId="5" fillId="7" borderId="1" xfId="0" applyNumberFormat="1" applyFont="1" applyFill="1" applyBorder="1"/>
    <xf numFmtId="167" fontId="5" fillId="6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Current vs Target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Current</c:v>
          </c:tx>
          <c:cat>
            <c:strRef>
              <c:f>Priorities!$A$6:$A$15</c:f>
              <c:strCache>
                <c:ptCount val="10"/>
                <c:pt idx="0">
                  <c:v>Strategy</c:v>
                </c:pt>
                <c:pt idx="1">
                  <c:v>Customer</c:v>
                </c:pt>
                <c:pt idx="2">
                  <c:v>Process</c:v>
                </c:pt>
                <c:pt idx="3">
                  <c:v>Data</c:v>
                </c:pt>
                <c:pt idx="4">
                  <c:v>Technology</c:v>
                </c:pt>
                <c:pt idx="5">
                  <c:v>People</c:v>
                </c:pt>
                <c:pt idx="6">
                  <c:v>Change</c:v>
                </c:pt>
                <c:pt idx="7">
                  <c:v>Governance</c:v>
                </c:pt>
                <c:pt idx="8">
                  <c:v>Delivery</c:v>
                </c:pt>
                <c:pt idx="9">
                  <c:v>Measurement</c:v>
                </c:pt>
              </c:strCache>
            </c:strRef>
          </c:cat>
          <c:val>
            <c:numRef>
              <c:f>Priorities!$B$6:$B$15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v>Target</c:v>
          </c:tx>
          <c:cat>
            <c:strRef>
              <c:f>Priorities!$A$6:$A$15</c:f>
              <c:strCache>
                <c:ptCount val="10"/>
                <c:pt idx="0">
                  <c:v>Strategy</c:v>
                </c:pt>
                <c:pt idx="1">
                  <c:v>Customer</c:v>
                </c:pt>
                <c:pt idx="2">
                  <c:v>Process</c:v>
                </c:pt>
                <c:pt idx="3">
                  <c:v>Data</c:v>
                </c:pt>
                <c:pt idx="4">
                  <c:v>Technology</c:v>
                </c:pt>
                <c:pt idx="5">
                  <c:v>People</c:v>
                </c:pt>
                <c:pt idx="6">
                  <c:v>Change</c:v>
                </c:pt>
                <c:pt idx="7">
                  <c:v>Governance</c:v>
                </c:pt>
                <c:pt idx="8">
                  <c:v>Delivery</c:v>
                </c:pt>
                <c:pt idx="9">
                  <c:v>Measurement</c:v>
                </c:pt>
              </c:strCache>
            </c:strRef>
          </c:cat>
          <c:val>
            <c:numRef>
              <c:f>Priorities!$C$6:$C$15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l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5"/>
          <c:min val="0"/>
        </c:scaling>
        <c:axPos val="b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390525</xdr:colOff>
      <xdr:row>28</xdr:row>
      <xdr:rowOff>238125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21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5.7109375" customWidth="1"/>
    <col min="2" max="2" width="44.7109375" customWidth="1"/>
    <col min="3" max="4" width="15.7109375" customWidth="1"/>
    <col min="5" max="5" width="14.7109375" customWidth="1"/>
    <col min="6" max="6" width="17.7109375" customWidth="1"/>
    <col min="7" max="7" width="35.7109375" customWidth="1"/>
    <col min="8" max="8" width="20.7109375" customWidth="1"/>
    <col min="9" max="10" width="18.7109375" customWidth="1"/>
  </cols>
  <sheetData>
    <row r="1" spans="1:10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43</v>
      </c>
      <c r="B5" s="6" t="s">
        <v>44</v>
      </c>
      <c r="C5" s="6" t="s">
        <v>45</v>
      </c>
      <c r="D5" s="6" t="s">
        <v>46</v>
      </c>
      <c r="E5" s="6" t="s">
        <v>47</v>
      </c>
      <c r="F5" s="6" t="s">
        <v>48</v>
      </c>
      <c r="G5" s="6" t="s">
        <v>49</v>
      </c>
      <c r="H5" s="6" t="s">
        <v>50</v>
      </c>
    </row>
    <row r="6" spans="1:10" ht="20" customHeight="1">
      <c r="A6" s="8" t="s">
        <v>51</v>
      </c>
      <c r="B6" s="8" t="s">
        <v>52</v>
      </c>
      <c r="C6" s="9">
        <v>0.07000000000000001</v>
      </c>
      <c r="D6" s="10">
        <v>3</v>
      </c>
      <c r="E6" s="10">
        <v>5</v>
      </c>
      <c r="F6" s="11">
        <f>MAX(E6-D6,0)</f>
        <v>0</v>
      </c>
      <c r="G6" s="8" t="s">
        <v>53</v>
      </c>
      <c r="H6" s="8" t="s">
        <v>54</v>
      </c>
    </row>
    <row r="7" spans="1:10" ht="20" customHeight="1">
      <c r="A7" s="8" t="s">
        <v>51</v>
      </c>
      <c r="B7" s="8" t="s">
        <v>55</v>
      </c>
      <c r="C7" s="9">
        <v>0.06</v>
      </c>
      <c r="D7" s="10">
        <v>2</v>
      </c>
      <c r="E7" s="10">
        <v>4</v>
      </c>
      <c r="F7" s="11">
        <f>MAX(E7-D7,0)</f>
        <v>0</v>
      </c>
      <c r="G7" s="8" t="s">
        <v>53</v>
      </c>
      <c r="H7" s="8" t="s">
        <v>54</v>
      </c>
    </row>
    <row r="8" spans="1:10" ht="20" customHeight="1">
      <c r="A8" s="8" t="s">
        <v>56</v>
      </c>
      <c r="B8" s="8" t="s">
        <v>57</v>
      </c>
      <c r="C8" s="9">
        <v>0.06</v>
      </c>
      <c r="D8" s="10">
        <v>3</v>
      </c>
      <c r="E8" s="10">
        <v>4</v>
      </c>
      <c r="F8" s="11">
        <f>MAX(E8-D8,0)</f>
        <v>0</v>
      </c>
      <c r="G8" s="8" t="s">
        <v>53</v>
      </c>
      <c r="H8" s="8" t="s">
        <v>54</v>
      </c>
    </row>
    <row r="9" spans="1:10" ht="20" customHeight="1">
      <c r="A9" s="8" t="s">
        <v>56</v>
      </c>
      <c r="B9" s="8" t="s">
        <v>58</v>
      </c>
      <c r="C9" s="9">
        <v>0.05</v>
      </c>
      <c r="D9" s="10">
        <v>2</v>
      </c>
      <c r="E9" s="10">
        <v>4</v>
      </c>
      <c r="F9" s="11">
        <f>MAX(E9-D9,0)</f>
        <v>0</v>
      </c>
      <c r="G9" s="8" t="s">
        <v>53</v>
      </c>
      <c r="H9" s="8" t="s">
        <v>54</v>
      </c>
    </row>
    <row r="10" spans="1:10" ht="20" customHeight="1">
      <c r="A10" s="8" t="s">
        <v>59</v>
      </c>
      <c r="B10" s="8" t="s">
        <v>60</v>
      </c>
      <c r="C10" s="9">
        <v>0.07000000000000001</v>
      </c>
      <c r="D10" s="10">
        <v>2</v>
      </c>
      <c r="E10" s="10">
        <v>4</v>
      </c>
      <c r="F10" s="11">
        <f>MAX(E10-D10,0)</f>
        <v>0</v>
      </c>
      <c r="G10" s="8" t="s">
        <v>53</v>
      </c>
      <c r="H10" s="8" t="s">
        <v>54</v>
      </c>
    </row>
    <row r="11" spans="1:10" ht="20" customHeight="1">
      <c r="A11" s="8" t="s">
        <v>59</v>
      </c>
      <c r="B11" s="8" t="s">
        <v>61</v>
      </c>
      <c r="C11" s="9">
        <v>0.07000000000000001</v>
      </c>
      <c r="D11" s="10">
        <v>3</v>
      </c>
      <c r="E11" s="10">
        <v>4</v>
      </c>
      <c r="F11" s="11">
        <f>MAX(E11-D11,0)</f>
        <v>0</v>
      </c>
      <c r="G11" s="8" t="s">
        <v>53</v>
      </c>
      <c r="H11" s="8" t="s">
        <v>54</v>
      </c>
    </row>
    <row r="12" spans="1:10" ht="20" customHeight="1">
      <c r="A12" s="8" t="s">
        <v>62</v>
      </c>
      <c r="B12" s="8" t="s">
        <v>63</v>
      </c>
      <c r="C12" s="9">
        <v>0.08</v>
      </c>
      <c r="D12" s="10">
        <v>2</v>
      </c>
      <c r="E12" s="10">
        <v>4</v>
      </c>
      <c r="F12" s="11">
        <f>MAX(E12-D12,0)</f>
        <v>0</v>
      </c>
      <c r="G12" s="8" t="s">
        <v>53</v>
      </c>
      <c r="H12" s="8" t="s">
        <v>54</v>
      </c>
    </row>
    <row r="13" spans="1:10" ht="20" customHeight="1">
      <c r="A13" s="8" t="s">
        <v>62</v>
      </c>
      <c r="B13" s="8" t="s">
        <v>64</v>
      </c>
      <c r="C13" s="9">
        <v>0.07000000000000001</v>
      </c>
      <c r="D13" s="10">
        <v>3</v>
      </c>
      <c r="E13" s="10">
        <v>5</v>
      </c>
      <c r="F13" s="11">
        <f>MAX(E13-D13,0)</f>
        <v>0</v>
      </c>
      <c r="G13" s="8" t="s">
        <v>53</v>
      </c>
      <c r="H13" s="8" t="s">
        <v>54</v>
      </c>
    </row>
    <row r="14" spans="1:10" ht="20" customHeight="1">
      <c r="A14" s="8" t="s">
        <v>65</v>
      </c>
      <c r="B14" s="8" t="s">
        <v>66</v>
      </c>
      <c r="C14" s="9">
        <v>0.07000000000000001</v>
      </c>
      <c r="D14" s="10">
        <v>3</v>
      </c>
      <c r="E14" s="10">
        <v>4</v>
      </c>
      <c r="F14" s="11">
        <f>MAX(E14-D14,0)</f>
        <v>0</v>
      </c>
      <c r="G14" s="8" t="s">
        <v>53</v>
      </c>
      <c r="H14" s="8" t="s">
        <v>54</v>
      </c>
    </row>
    <row r="15" spans="1:10" ht="20" customHeight="1">
      <c r="A15" s="8" t="s">
        <v>65</v>
      </c>
      <c r="B15" s="8" t="s">
        <v>67</v>
      </c>
      <c r="C15" s="9">
        <v>0.07000000000000001</v>
      </c>
      <c r="D15" s="10">
        <v>4</v>
      </c>
      <c r="E15" s="10">
        <v>5</v>
      </c>
      <c r="F15" s="11">
        <f>MAX(E15-D15,0)</f>
        <v>0</v>
      </c>
      <c r="G15" s="8" t="s">
        <v>53</v>
      </c>
      <c r="H15" s="8" t="s">
        <v>54</v>
      </c>
    </row>
    <row r="16" spans="1:10" ht="20" customHeight="1">
      <c r="A16" s="8" t="s">
        <v>68</v>
      </c>
      <c r="B16" s="8" t="s">
        <v>69</v>
      </c>
      <c r="C16" s="9">
        <v>0.07000000000000001</v>
      </c>
      <c r="D16" s="10">
        <v>3</v>
      </c>
      <c r="E16" s="10">
        <v>5</v>
      </c>
      <c r="F16" s="11">
        <f>MAX(E16-D16,0)</f>
        <v>0</v>
      </c>
      <c r="G16" s="8" t="s">
        <v>53</v>
      </c>
      <c r="H16" s="8" t="s">
        <v>54</v>
      </c>
    </row>
    <row r="17" spans="1:8" ht="20" customHeight="1">
      <c r="A17" s="8" t="s">
        <v>68</v>
      </c>
      <c r="B17" s="8" t="s">
        <v>70</v>
      </c>
      <c r="C17" s="9">
        <v>0.07000000000000001</v>
      </c>
      <c r="D17" s="10">
        <v>2</v>
      </c>
      <c r="E17" s="10">
        <v>4</v>
      </c>
      <c r="F17" s="11">
        <f>MAX(E17-D17,0)</f>
        <v>0</v>
      </c>
      <c r="G17" s="8" t="s">
        <v>53</v>
      </c>
      <c r="H17" s="8" t="s">
        <v>54</v>
      </c>
    </row>
    <row r="18" spans="1:8" ht="20" customHeight="1">
      <c r="A18" s="8" t="s">
        <v>71</v>
      </c>
      <c r="B18" s="8" t="s">
        <v>72</v>
      </c>
      <c r="C18" s="9">
        <v>0.06</v>
      </c>
      <c r="D18" s="10">
        <v>2</v>
      </c>
      <c r="E18" s="10">
        <v>4</v>
      </c>
      <c r="F18" s="11">
        <f>MAX(E18-D18,0)</f>
        <v>0</v>
      </c>
      <c r="G18" s="8" t="s">
        <v>53</v>
      </c>
      <c r="H18" s="8" t="s">
        <v>54</v>
      </c>
    </row>
    <row r="19" spans="1:8" ht="20" customHeight="1">
      <c r="A19" s="8" t="s">
        <v>73</v>
      </c>
      <c r="B19" s="8" t="s">
        <v>74</v>
      </c>
      <c r="C19" s="9">
        <v>0.06</v>
      </c>
      <c r="D19" s="10">
        <v>3</v>
      </c>
      <c r="E19" s="10">
        <v>5</v>
      </c>
      <c r="F19" s="11">
        <f>MAX(E19-D19,0)</f>
        <v>0</v>
      </c>
      <c r="G19" s="8" t="s">
        <v>53</v>
      </c>
      <c r="H19" s="8" t="s">
        <v>54</v>
      </c>
    </row>
    <row r="20" spans="1:8" ht="20" customHeight="1">
      <c r="A20" s="8" t="s">
        <v>75</v>
      </c>
      <c r="B20" s="8" t="s">
        <v>76</v>
      </c>
      <c r="C20" s="9">
        <v>0.06</v>
      </c>
      <c r="D20" s="10">
        <v>3</v>
      </c>
      <c r="E20" s="10">
        <v>4</v>
      </c>
      <c r="F20" s="11">
        <f>MAX(E20-D20,0)</f>
        <v>0</v>
      </c>
      <c r="G20" s="8" t="s">
        <v>53</v>
      </c>
      <c r="H20" s="8" t="s">
        <v>54</v>
      </c>
    </row>
    <row r="21" spans="1:8" ht="20" customHeight="1">
      <c r="A21" s="8" t="s">
        <v>77</v>
      </c>
      <c r="B21" s="8" t="s">
        <v>78</v>
      </c>
      <c r="C21" s="9">
        <v>0.05</v>
      </c>
      <c r="D21" s="10">
        <v>2</v>
      </c>
      <c r="E21" s="10">
        <v>5</v>
      </c>
      <c r="F21" s="11">
        <f>MAX(E21-D21,0)</f>
        <v>0</v>
      </c>
      <c r="G21" s="8" t="s">
        <v>53</v>
      </c>
      <c r="H21" s="8" t="s">
        <v>54</v>
      </c>
    </row>
  </sheetData>
  <sheetProtection sheet="1" objects="1" scenarios="1" sort="0" autoFilter="0"/>
  <autoFilter ref="A5:H21"/>
  <mergeCells count="2">
    <mergeCell ref="A1:J1"/>
    <mergeCell ref="A2:J2"/>
  </mergeCells>
  <dataValidations count="1">
    <dataValidation type="whole" allowBlank="1" showInputMessage="1" showErrorMessage="1" sqref="D6:E31">
      <formula1>1</formula1>
      <formula2>5</formula2>
    </dataValidation>
  </dataValidation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5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3.7109375" customWidth="1"/>
    <col min="2" max="6" width="18.7109375" customWidth="1"/>
    <col min="7" max="7" width="35.7109375" customWidth="1"/>
    <col min="8" max="10" width="18.7109375" customWidth="1"/>
  </cols>
  <sheetData>
    <row r="1" spans="1:10" ht="34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43</v>
      </c>
      <c r="B5" s="6" t="s">
        <v>81</v>
      </c>
      <c r="C5" s="6" t="s">
        <v>82</v>
      </c>
      <c r="D5" s="6" t="s">
        <v>48</v>
      </c>
      <c r="E5" s="6" t="s">
        <v>83</v>
      </c>
      <c r="F5" s="6" t="s">
        <v>84</v>
      </c>
      <c r="G5" s="6" t="s">
        <v>85</v>
      </c>
      <c r="H5" s="6" t="s">
        <v>86</v>
      </c>
    </row>
    <row r="6" spans="1:10" ht="20" customHeight="1">
      <c r="A6" s="4" t="s">
        <v>51</v>
      </c>
      <c r="B6" s="11">
        <f>IFERROR(AVERAGEIF(Assessment!A6:A21,A6,Assessment!D6:D21),0)</f>
        <v>0</v>
      </c>
      <c r="C6" s="11">
        <f>IFERROR(AVERAGEIF(Assessment!A6:A21,A6,Assessment!E6:E21),0)</f>
        <v>0</v>
      </c>
      <c r="D6" s="11">
        <f>MAX(C6-B6,0)</f>
        <v>0</v>
      </c>
      <c r="E6" s="10">
        <v>3</v>
      </c>
      <c r="F6" s="10">
        <v>3</v>
      </c>
      <c r="G6" s="11">
        <f>IFERROR(D6*E6/F6,0)</f>
        <v>0</v>
      </c>
      <c r="H6" s="12">
        <f>IF(G6&gt;=4,"Now",IF(G6&gt;=2,"Next","Later"))</f>
        <v>0</v>
      </c>
    </row>
    <row r="7" spans="1:10" ht="20" customHeight="1">
      <c r="A7" s="4" t="s">
        <v>56</v>
      </c>
      <c r="B7" s="11">
        <f>IFERROR(AVERAGEIF(Assessment!A6:A21,A7,Assessment!D6:D21),0)</f>
        <v>0</v>
      </c>
      <c r="C7" s="11">
        <f>IFERROR(AVERAGEIF(Assessment!A6:A21,A7,Assessment!E6:E21),0)</f>
        <v>0</v>
      </c>
      <c r="D7" s="11">
        <f>MAX(C7-B7,0)</f>
        <v>0</v>
      </c>
      <c r="E7" s="10">
        <v>3</v>
      </c>
      <c r="F7" s="10">
        <v>3</v>
      </c>
      <c r="G7" s="11">
        <f>IFERROR(D7*E7/F7,0)</f>
        <v>0</v>
      </c>
      <c r="H7" s="12">
        <f>IF(G7&gt;=4,"Now",IF(G7&gt;=2,"Next","Later"))</f>
        <v>0</v>
      </c>
    </row>
    <row r="8" spans="1:10" ht="20" customHeight="1">
      <c r="A8" s="4" t="s">
        <v>59</v>
      </c>
      <c r="B8" s="11">
        <f>IFERROR(AVERAGEIF(Assessment!A6:A21,A8,Assessment!D6:D21),0)</f>
        <v>0</v>
      </c>
      <c r="C8" s="11">
        <f>IFERROR(AVERAGEIF(Assessment!A6:A21,A8,Assessment!E6:E21),0)</f>
        <v>0</v>
      </c>
      <c r="D8" s="11">
        <f>MAX(C8-B8,0)</f>
        <v>0</v>
      </c>
      <c r="E8" s="10">
        <v>4</v>
      </c>
      <c r="F8" s="10">
        <v>3</v>
      </c>
      <c r="G8" s="11">
        <f>IFERROR(D8*E8/F8,0)</f>
        <v>0</v>
      </c>
      <c r="H8" s="12">
        <f>IF(G8&gt;=4,"Now",IF(G8&gt;=2,"Next","Later"))</f>
        <v>0</v>
      </c>
    </row>
    <row r="9" spans="1:10" ht="20" customHeight="1">
      <c r="A9" s="4" t="s">
        <v>62</v>
      </c>
      <c r="B9" s="11">
        <f>IFERROR(AVERAGEIF(Assessment!A6:A21,A9,Assessment!D6:D21),0)</f>
        <v>0</v>
      </c>
      <c r="C9" s="11">
        <f>IFERROR(AVERAGEIF(Assessment!A6:A21,A9,Assessment!E6:E21),0)</f>
        <v>0</v>
      </c>
      <c r="D9" s="11">
        <f>MAX(C9-B9,0)</f>
        <v>0</v>
      </c>
      <c r="E9" s="10">
        <v>4</v>
      </c>
      <c r="F9" s="10">
        <v>3</v>
      </c>
      <c r="G9" s="11">
        <f>IFERROR(D9*E9/F9,0)</f>
        <v>0</v>
      </c>
      <c r="H9" s="12">
        <f>IF(G9&gt;=4,"Now",IF(G9&gt;=2,"Next","Later"))</f>
        <v>0</v>
      </c>
    </row>
    <row r="10" spans="1:10" ht="20" customHeight="1">
      <c r="A10" s="4" t="s">
        <v>65</v>
      </c>
      <c r="B10" s="11">
        <f>IFERROR(AVERAGEIF(Assessment!A6:A21,A10,Assessment!D6:D21),0)</f>
        <v>0</v>
      </c>
      <c r="C10" s="11">
        <f>IFERROR(AVERAGEIF(Assessment!A6:A21,A10,Assessment!E6:E21),0)</f>
        <v>0</v>
      </c>
      <c r="D10" s="11">
        <f>MAX(C10-B10,0)</f>
        <v>0</v>
      </c>
      <c r="E10" s="10">
        <v>3</v>
      </c>
      <c r="F10" s="10">
        <v>3</v>
      </c>
      <c r="G10" s="11">
        <f>IFERROR(D10*E10/F10,0)</f>
        <v>0</v>
      </c>
      <c r="H10" s="12">
        <f>IF(G10&gt;=4,"Now",IF(G10&gt;=2,"Next","Later"))</f>
        <v>0</v>
      </c>
    </row>
    <row r="11" spans="1:10" ht="20" customHeight="1">
      <c r="A11" s="4" t="s">
        <v>68</v>
      </c>
      <c r="B11" s="11">
        <f>IFERROR(AVERAGEIF(Assessment!A6:A21,A11,Assessment!D6:D21),0)</f>
        <v>0</v>
      </c>
      <c r="C11" s="11">
        <f>IFERROR(AVERAGEIF(Assessment!A6:A21,A11,Assessment!E6:E21),0)</f>
        <v>0</v>
      </c>
      <c r="D11" s="11">
        <f>MAX(C11-B11,0)</f>
        <v>0</v>
      </c>
      <c r="E11" s="10">
        <v>4</v>
      </c>
      <c r="F11" s="10">
        <v>3</v>
      </c>
      <c r="G11" s="11">
        <f>IFERROR(D11*E11/F11,0)</f>
        <v>0</v>
      </c>
      <c r="H11" s="12">
        <f>IF(G11&gt;=4,"Now",IF(G11&gt;=2,"Next","Later"))</f>
        <v>0</v>
      </c>
    </row>
    <row r="12" spans="1:10" ht="20" customHeight="1">
      <c r="A12" s="4" t="s">
        <v>71</v>
      </c>
      <c r="B12" s="11">
        <f>IFERROR(AVERAGEIF(Assessment!A6:A21,A12,Assessment!D6:D21),0)</f>
        <v>0</v>
      </c>
      <c r="C12" s="11">
        <f>IFERROR(AVERAGEIF(Assessment!A6:A21,A12,Assessment!E6:E21),0)</f>
        <v>0</v>
      </c>
      <c r="D12" s="11">
        <f>MAX(C12-B12,0)</f>
        <v>0</v>
      </c>
      <c r="E12" s="10">
        <v>3</v>
      </c>
      <c r="F12" s="10">
        <v>3</v>
      </c>
      <c r="G12" s="11">
        <f>IFERROR(D12*E12/F12,0)</f>
        <v>0</v>
      </c>
      <c r="H12" s="12">
        <f>IF(G12&gt;=4,"Now",IF(G12&gt;=2,"Next","Later"))</f>
        <v>0</v>
      </c>
    </row>
    <row r="13" spans="1:10" ht="20" customHeight="1">
      <c r="A13" s="4" t="s">
        <v>73</v>
      </c>
      <c r="B13" s="11">
        <f>IFERROR(AVERAGEIF(Assessment!A6:A21,A13,Assessment!D6:D21),0)</f>
        <v>0</v>
      </c>
      <c r="C13" s="11">
        <f>IFERROR(AVERAGEIF(Assessment!A6:A21,A13,Assessment!E6:E21),0)</f>
        <v>0</v>
      </c>
      <c r="D13" s="11">
        <f>MAX(C13-B13,0)</f>
        <v>0</v>
      </c>
      <c r="E13" s="10">
        <v>3</v>
      </c>
      <c r="F13" s="10">
        <v>3</v>
      </c>
      <c r="G13" s="11">
        <f>IFERROR(D13*E13/F13,0)</f>
        <v>0</v>
      </c>
      <c r="H13" s="12">
        <f>IF(G13&gt;=4,"Now",IF(G13&gt;=2,"Next","Later"))</f>
        <v>0</v>
      </c>
    </row>
    <row r="14" spans="1:10" ht="20" customHeight="1">
      <c r="A14" s="4" t="s">
        <v>75</v>
      </c>
      <c r="B14" s="11">
        <f>IFERROR(AVERAGEIF(Assessment!A6:A21,A14,Assessment!D6:D21),0)</f>
        <v>0</v>
      </c>
      <c r="C14" s="11">
        <f>IFERROR(AVERAGEIF(Assessment!A6:A21,A14,Assessment!E6:E21),0)</f>
        <v>0</v>
      </c>
      <c r="D14" s="11">
        <f>MAX(C14-B14,0)</f>
        <v>0</v>
      </c>
      <c r="E14" s="10">
        <v>3</v>
      </c>
      <c r="F14" s="10">
        <v>3</v>
      </c>
      <c r="G14" s="11">
        <f>IFERROR(D14*E14/F14,0)</f>
        <v>0</v>
      </c>
      <c r="H14" s="12">
        <f>IF(G14&gt;=4,"Now",IF(G14&gt;=2,"Next","Later"))</f>
        <v>0</v>
      </c>
    </row>
    <row r="15" spans="1:10" ht="20" customHeight="1">
      <c r="A15" s="4" t="s">
        <v>77</v>
      </c>
      <c r="B15" s="11">
        <f>IFERROR(AVERAGEIF(Assessment!A6:A21,A15,Assessment!D6:D21),0)</f>
        <v>0</v>
      </c>
      <c r="C15" s="11">
        <f>IFERROR(AVERAGEIF(Assessment!A6:A21,A15,Assessment!E6:E21),0)</f>
        <v>0</v>
      </c>
      <c r="D15" s="11">
        <f>MAX(C15-B15,0)</f>
        <v>0</v>
      </c>
      <c r="E15" s="10">
        <v>4</v>
      </c>
      <c r="F15" s="10">
        <v>3</v>
      </c>
      <c r="G15" s="11">
        <f>IFERROR(D15*E15/F15,0)</f>
        <v>0</v>
      </c>
      <c r="H15" s="12">
        <f>IF(G15&gt;=4,"Now",IF(G15&gt;=2,"Next","Later"))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2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3" t="s">
        <v>89</v>
      </c>
      <c r="B5" s="13"/>
      <c r="C5" s="13" t="s">
        <v>90</v>
      </c>
      <c r="D5" s="13"/>
      <c r="E5" s="13" t="s">
        <v>91</v>
      </c>
      <c r="F5" s="13"/>
      <c r="G5" s="13" t="s">
        <v>92</v>
      </c>
      <c r="H5" s="13"/>
      <c r="I5" s="13" t="s">
        <v>93</v>
      </c>
      <c r="J5" s="13"/>
    </row>
    <row r="6" spans="1:10" ht="20" customHeight="1">
      <c r="A6" s="14">
        <f>SUMPRODUCT(Assessment!C6:C21,Assessment!D6:D21)/5</f>
        <v>0</v>
      </c>
      <c r="B6" s="14"/>
      <c r="C6" s="15">
        <f>IF(B6&lt;0.3,"Ad hoc",IF(B6&lt;0.5,"Emerging",IF(B6&lt;0.7,"Defined",IF(B6&lt;0.85,"Managed","Scaled"))))</f>
        <v>0</v>
      </c>
      <c r="D6" s="15"/>
      <c r="E6" s="14">
        <f>SUMPRODUCT(Assessment!C6:C21,Assessment!E6:E21)/5</f>
        <v>0</v>
      </c>
      <c r="F6" s="14"/>
      <c r="G6" s="16">
        <f>COUNTIF(Priorities!H6:H15,"Now")</f>
        <v>0</v>
      </c>
      <c r="H6" s="16"/>
      <c r="I6" s="16">
        <f>MAX(Priorities!D6:D15)</f>
        <v>0</v>
      </c>
      <c r="J6" s="16"/>
    </row>
    <row r="7" spans="1:10" ht="20" customHeight="1">
      <c r="A7" s="14"/>
      <c r="B7" s="14"/>
      <c r="C7" s="15"/>
      <c r="D7" s="15"/>
      <c r="E7" s="14"/>
      <c r="F7" s="14"/>
      <c r="G7" s="16"/>
      <c r="H7" s="16"/>
      <c r="I7" s="16"/>
      <c r="J7" s="16"/>
    </row>
    <row r="9" spans="1:10" ht="25" customHeight="1">
      <c r="A9" s="3" t="s">
        <v>94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12">
        <f>IF(B6&lt;0.5,"Foundation first: จัดการ Process Ownership, Data Quality, Skills และ Value Tracking ก่อนขยาย Technology",IF(B6&lt;0.7,"Build repeatability: ทำ Governance และ Delivery ให้ใช้ซ้ำได้ข้ามทีม","Scale with value: ลงทุนต่อเฉพาะ Capability ที่เชื่อมกับ Business Outcome"))</f>
        <v>0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20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2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14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A10:J12"/>
  </mergeCells>
  <pageMargins left="0.35" right="0.35" top="0.55" bottom="0.55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5" width="20.7109375" customWidth="1"/>
    <col min="6" max="6" width="22.7109375" customWidth="1"/>
    <col min="7" max="7" width="38.7109375" customWidth="1"/>
    <col min="8" max="10" width="18.7109375" customWidth="1"/>
  </cols>
  <sheetData>
    <row r="1" spans="1:10" ht="34" customHeight="1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26</v>
      </c>
      <c r="B5" s="6" t="s">
        <v>97</v>
      </c>
      <c r="C5" s="6" t="s">
        <v>98</v>
      </c>
      <c r="D5" s="6" t="s">
        <v>99</v>
      </c>
      <c r="E5" s="6" t="s">
        <v>100</v>
      </c>
      <c r="F5" s="6" t="s">
        <v>101</v>
      </c>
      <c r="G5" s="6" t="s">
        <v>102</v>
      </c>
    </row>
    <row r="6" spans="1:10" ht="20" customHeight="1">
      <c r="A6" s="8" t="s">
        <v>103</v>
      </c>
      <c r="B6" s="10">
        <v>0</v>
      </c>
      <c r="C6" s="10">
        <v>0</v>
      </c>
      <c r="D6" s="10">
        <v>0</v>
      </c>
      <c r="E6" s="10">
        <v>0</v>
      </c>
      <c r="F6" s="17">
        <f>MIN(1,Dashboard!B6+(B6*.14+C6*.15+D6*.14+E6*.05)/5)</f>
        <v>0</v>
      </c>
      <c r="G6" s="5" t="s">
        <v>104</v>
      </c>
    </row>
    <row r="7" spans="1:10" ht="20" customHeight="1">
      <c r="A7" s="8" t="s">
        <v>105</v>
      </c>
      <c r="B7" s="10">
        <v>1</v>
      </c>
      <c r="C7" s="10">
        <v>1</v>
      </c>
      <c r="D7" s="10">
        <v>1</v>
      </c>
      <c r="E7" s="10">
        <v>1</v>
      </c>
      <c r="F7" s="17">
        <f>MIN(1,Dashboard!B6+(B7*.14+C7*.15+D7*.14+E7*.05)/5)</f>
        <v>0</v>
      </c>
      <c r="G7" s="5" t="s">
        <v>104</v>
      </c>
    </row>
    <row r="8" spans="1:10" ht="20" customHeight="1">
      <c r="A8" s="8" t="s">
        <v>106</v>
      </c>
      <c r="B8" s="10">
        <v>2</v>
      </c>
      <c r="C8" s="10">
        <v>2</v>
      </c>
      <c r="D8" s="10">
        <v>2</v>
      </c>
      <c r="E8" s="10">
        <v>2</v>
      </c>
      <c r="F8" s="17">
        <f>MIN(1,Dashboard!B6+(B8*.14+C8*.15+D8*.14+E8*.05)/5)</f>
        <v>0</v>
      </c>
      <c r="G8" s="5" t="s">
        <v>104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3.7109375" customWidth="1"/>
    <col min="2" max="2" width="22.7109375" customWidth="1"/>
    <col min="3" max="3" width="42.7109375" customWidth="1"/>
    <col min="4" max="4" width="28.7109375" customWidth="1"/>
    <col min="5" max="5" width="20.7109375" customWidth="1"/>
    <col min="6" max="6" width="16.7109375" customWidth="1"/>
    <col min="7" max="7" width="18.7109375" customWidth="1"/>
    <col min="8" max="8" width="30.7109375" customWidth="1"/>
    <col min="9" max="10" width="18.7109375" customWidth="1"/>
  </cols>
  <sheetData>
    <row r="1" spans="1:10" ht="34" customHeight="1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109</v>
      </c>
      <c r="B5" s="6" t="s">
        <v>43</v>
      </c>
      <c r="C5" s="6" t="s">
        <v>110</v>
      </c>
      <c r="D5" s="6" t="s">
        <v>111</v>
      </c>
      <c r="E5" s="6" t="s">
        <v>50</v>
      </c>
      <c r="F5" s="6" t="s">
        <v>112</v>
      </c>
      <c r="G5" s="6" t="s">
        <v>113</v>
      </c>
      <c r="H5" s="6" t="s">
        <v>114</v>
      </c>
    </row>
    <row r="6" spans="1:10" ht="20" customHeight="1">
      <c r="A6" s="8" t="s">
        <v>115</v>
      </c>
      <c r="B6" s="8" t="s">
        <v>59</v>
      </c>
      <c r="C6" s="8" t="s">
        <v>116</v>
      </c>
      <c r="D6" s="8" t="s">
        <v>117</v>
      </c>
      <c r="E6" s="8" t="s">
        <v>54</v>
      </c>
      <c r="F6" s="18">
        <v>46292</v>
      </c>
      <c r="G6" s="8" t="s">
        <v>118</v>
      </c>
      <c r="H6" s="8" t="s">
        <v>119</v>
      </c>
    </row>
    <row r="7" spans="1:10" ht="20" customHeight="1">
      <c r="A7" s="8" t="s">
        <v>115</v>
      </c>
      <c r="B7" s="8" t="s">
        <v>62</v>
      </c>
      <c r="C7" s="8" t="s">
        <v>120</v>
      </c>
      <c r="D7" s="8" t="s">
        <v>121</v>
      </c>
      <c r="E7" s="8" t="s">
        <v>54</v>
      </c>
      <c r="F7" s="18">
        <v>46307</v>
      </c>
      <c r="G7" s="8" t="s">
        <v>118</v>
      </c>
      <c r="H7" s="8" t="s">
        <v>119</v>
      </c>
    </row>
    <row r="8" spans="1:10" ht="20" customHeight="1">
      <c r="A8" s="8" t="s">
        <v>122</v>
      </c>
      <c r="B8" s="8" t="s">
        <v>68</v>
      </c>
      <c r="C8" s="8" t="s">
        <v>123</v>
      </c>
      <c r="D8" s="8" t="s">
        <v>124</v>
      </c>
      <c r="E8" s="8" t="s">
        <v>54</v>
      </c>
      <c r="F8" s="18">
        <v>46322</v>
      </c>
      <c r="G8" s="8" t="s">
        <v>118</v>
      </c>
      <c r="H8" s="8" t="s">
        <v>119</v>
      </c>
    </row>
    <row r="9" spans="1:10" ht="20" customHeight="1">
      <c r="A9" s="8" t="s">
        <v>122</v>
      </c>
      <c r="B9" s="8" t="s">
        <v>77</v>
      </c>
      <c r="C9" s="8" t="s">
        <v>125</v>
      </c>
      <c r="D9" s="8" t="s">
        <v>126</v>
      </c>
      <c r="E9" s="8" t="s">
        <v>54</v>
      </c>
      <c r="F9" s="18">
        <v>46337</v>
      </c>
      <c r="G9" s="8" t="s">
        <v>118</v>
      </c>
      <c r="H9" s="8" t="s">
        <v>119</v>
      </c>
    </row>
    <row r="10" spans="1:10" ht="20" customHeight="1">
      <c r="A10" s="8" t="s">
        <v>127</v>
      </c>
      <c r="B10" s="8" t="s">
        <v>73</v>
      </c>
      <c r="C10" s="8" t="s">
        <v>128</v>
      </c>
      <c r="D10" s="8" t="s">
        <v>129</v>
      </c>
      <c r="E10" s="8" t="s">
        <v>54</v>
      </c>
      <c r="F10" s="18">
        <v>46352</v>
      </c>
      <c r="G10" s="8" t="s">
        <v>118</v>
      </c>
      <c r="H10" s="8" t="s">
        <v>119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86</v>
      </c>
      <c r="B5" s="6" t="s">
        <v>132</v>
      </c>
      <c r="C5" s="6" t="s">
        <v>133</v>
      </c>
      <c r="D5" s="6" t="s">
        <v>50</v>
      </c>
      <c r="E5" s="6" t="s">
        <v>134</v>
      </c>
      <c r="F5" s="6" t="s">
        <v>113</v>
      </c>
      <c r="G5" s="6" t="s">
        <v>135</v>
      </c>
    </row>
    <row r="6" spans="1:10" ht="40" customHeight="1">
      <c r="A6" s="5" t="s">
        <v>136</v>
      </c>
      <c r="B6" s="5" t="s">
        <v>137</v>
      </c>
      <c r="C6" s="5" t="s">
        <v>138</v>
      </c>
      <c r="D6" s="8" t="s">
        <v>139</v>
      </c>
      <c r="E6" s="18">
        <v>46284</v>
      </c>
      <c r="F6" s="8" t="s">
        <v>118</v>
      </c>
      <c r="G6" s="8"/>
    </row>
    <row r="7" spans="1:10" ht="40" customHeight="1">
      <c r="A7" s="5" t="s">
        <v>136</v>
      </c>
      <c r="B7" s="5" t="s">
        <v>140</v>
      </c>
      <c r="C7" s="5" t="s">
        <v>141</v>
      </c>
      <c r="D7" s="8" t="s">
        <v>139</v>
      </c>
      <c r="E7" s="18">
        <v>46291</v>
      </c>
      <c r="F7" s="8" t="s">
        <v>118</v>
      </c>
      <c r="G7" s="8"/>
    </row>
    <row r="8" spans="1:10" ht="40" customHeight="1">
      <c r="A8" s="5" t="s">
        <v>142</v>
      </c>
      <c r="B8" s="5" t="s">
        <v>143</v>
      </c>
      <c r="C8" s="5" t="s">
        <v>144</v>
      </c>
      <c r="D8" s="8" t="s">
        <v>139</v>
      </c>
      <c r="E8" s="18">
        <v>46298</v>
      </c>
      <c r="F8" s="8" t="s">
        <v>118</v>
      </c>
      <c r="G8" s="8"/>
    </row>
    <row r="9" spans="1:10" ht="40" customHeight="1">
      <c r="A9" s="5" t="s">
        <v>142</v>
      </c>
      <c r="B9" s="5" t="s">
        <v>145</v>
      </c>
      <c r="C9" s="5" t="s">
        <v>146</v>
      </c>
      <c r="D9" s="8" t="s">
        <v>139</v>
      </c>
      <c r="E9" s="18">
        <v>46305</v>
      </c>
      <c r="F9" s="8" t="s">
        <v>118</v>
      </c>
      <c r="G9" s="8"/>
    </row>
    <row r="10" spans="1:10" ht="40" customHeight="1">
      <c r="A10" s="5" t="s">
        <v>147</v>
      </c>
      <c r="B10" s="5" t="s">
        <v>148</v>
      </c>
      <c r="C10" s="5" t="s">
        <v>149</v>
      </c>
      <c r="D10" s="8" t="s">
        <v>139</v>
      </c>
      <c r="E10" s="18">
        <v>46312</v>
      </c>
      <c r="F10" s="8" t="s">
        <v>118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Assessment</vt:lpstr>
      <vt:lpstr>Priorities</vt:lpstr>
      <vt:lpstr>Dashboard</vt:lpstr>
      <vt:lpstr>Scenario</vt:lpstr>
      <vt:lpstr>90-Day Roadmap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DIGITAL READINESS</dc:title>
  <dc:subject>DIGITAL READINESS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